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20" windowHeight="8580" activeTab="1"/>
  </bookViews>
  <sheets>
    <sheet name="Answer Report 1" sheetId="21" r:id="rId1"/>
    <sheet name="Sensitivity Report 1" sheetId="22" r:id="rId2"/>
    <sheet name="ex (b)" sheetId="10" r:id="rId3"/>
  </sheets>
  <definedNames>
    <definedName name="_xlnm.Print_Titles" localSheetId="2">'ex (b)'!$A:$A</definedName>
    <definedName name="solver_adj" localSheetId="2" hidden="1">'ex (b)'!$B$25:$U$25</definedName>
    <definedName name="solver_cvg" localSheetId="2" hidden="1">0.0001</definedName>
    <definedName name="solver_drv" localSheetId="2" hidden="1">1</definedName>
    <definedName name="solver_eng" localSheetId="2" hidden="1">2</definedName>
    <definedName name="solver_est" localSheetId="2" hidden="1">1</definedName>
    <definedName name="solver_itr" localSheetId="2" hidden="1">100</definedName>
    <definedName name="solver_lhs1" localSheetId="2" hidden="1">'ex (b)'!$V$8:$V$11</definedName>
    <definedName name="solver_lhs2" localSheetId="2" hidden="1">'ex (b)'!$V$12:$V$15</definedName>
    <definedName name="solver_lhs3" localSheetId="2" hidden="1">'ex (b)'!$V$6:$V$7</definedName>
    <definedName name="solver_lhs4" localSheetId="2" hidden="1">'ex (b)'!$V$3:$V$4</definedName>
    <definedName name="solver_lhs5" localSheetId="2" hidden="1">'ex (b)'!$V$16:$V$23</definedName>
    <definedName name="solver_lhs6" localSheetId="2" hidden="1">'ex (b)'!$V$5</definedName>
    <definedName name="solver_lin" localSheetId="2" hidden="1">1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6</definedName>
    <definedName name="solver_nwt" localSheetId="2" hidden="1">1</definedName>
    <definedName name="solver_opt" localSheetId="2" hidden="1">'ex (b)'!$V$24</definedName>
    <definedName name="solver_pre" localSheetId="2" hidden="1">0.000001</definedName>
    <definedName name="solver_rbv" localSheetId="2" hidden="1">1</definedName>
    <definedName name="solver_rel1" localSheetId="2" hidden="1">2</definedName>
    <definedName name="solver_rel2" localSheetId="2" hidden="1">3</definedName>
    <definedName name="solver_rel3" localSheetId="2" hidden="1">1</definedName>
    <definedName name="solver_rel4" localSheetId="2" hidden="1">1</definedName>
    <definedName name="solver_rel5" localSheetId="2" hidden="1">2</definedName>
    <definedName name="solver_rel6" localSheetId="2" hidden="1">3</definedName>
    <definedName name="solver_rhs1" localSheetId="2" hidden="1">'ex (b)'!$X$8:$X$11</definedName>
    <definedName name="solver_rhs2" localSheetId="2" hidden="1">'ex (b)'!$X$12:$X$15</definedName>
    <definedName name="solver_rhs3" localSheetId="2" hidden="1">'ex (b)'!$X$6:$X$7</definedName>
    <definedName name="solver_rhs4" localSheetId="2" hidden="1">'ex (b)'!$X$3:$X$4</definedName>
    <definedName name="solver_rhs5" localSheetId="2" hidden="1">'ex (b)'!$X$16:$X$23</definedName>
    <definedName name="solver_rhs6" localSheetId="2" hidden="1">'ex (b)'!$X$5</definedName>
    <definedName name="solver_rlx" localSheetId="2" hidden="1">1</definedName>
    <definedName name="solver_rsd" localSheetId="2" hidden="1">0</definedName>
    <definedName name="solver_scl" localSheetId="2" hidden="1">2</definedName>
    <definedName name="solver_sho" localSheetId="2" hidden="1">2</definedName>
    <definedName name="solver_ssz" localSheetId="2" hidden="1">100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  <definedName name="solver_ver" localSheetId="2" hidden="1">3</definedName>
  </definedNames>
  <calcPr calcId="145621" concurrentCalc="0"/>
</workbook>
</file>

<file path=xl/calcChain.xml><?xml version="1.0" encoding="utf-8"?>
<calcChain xmlns="http://schemas.openxmlformats.org/spreadsheetml/2006/main">
  <c r="V24" i="10" l="1"/>
  <c r="S30" i="10"/>
  <c r="N30" i="10"/>
  <c r="I30" i="10"/>
  <c r="D30" i="10"/>
  <c r="S29" i="10"/>
  <c r="N29" i="10"/>
  <c r="I29" i="10"/>
  <c r="D29" i="10"/>
  <c r="V23" i="10"/>
  <c r="V22" i="10"/>
  <c r="V21" i="10"/>
  <c r="V20" i="10"/>
  <c r="V19" i="10"/>
  <c r="V18" i="10"/>
  <c r="V17" i="10"/>
  <c r="V16" i="10"/>
  <c r="V15" i="10"/>
  <c r="V14" i="10"/>
  <c r="V13" i="10"/>
  <c r="V12" i="10"/>
  <c r="V11" i="10"/>
  <c r="V10" i="10"/>
  <c r="V9" i="10"/>
  <c r="V8" i="10"/>
  <c r="V7" i="10"/>
  <c r="V6" i="10"/>
  <c r="B5" i="10"/>
  <c r="C5" i="10"/>
  <c r="D5" i="10"/>
  <c r="E5" i="10"/>
  <c r="F5" i="10"/>
  <c r="G5" i="10"/>
  <c r="H5" i="10"/>
  <c r="I5" i="10"/>
  <c r="J5" i="10"/>
  <c r="K5" i="10"/>
  <c r="L5" i="10"/>
  <c r="M5" i="10"/>
  <c r="N5" i="10"/>
  <c r="O5" i="10"/>
  <c r="P5" i="10"/>
  <c r="V5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C4" i="10"/>
  <c r="B4" i="10"/>
  <c r="V3" i="10"/>
  <c r="V4" i="10"/>
</calcChain>
</file>

<file path=xl/sharedStrings.xml><?xml version="1.0" encoding="utf-8"?>
<sst xmlns="http://schemas.openxmlformats.org/spreadsheetml/2006/main" count="358" uniqueCount="175">
  <si>
    <t>Área 1</t>
  </si>
  <si>
    <t>A1/R2.1-ME</t>
  </si>
  <si>
    <t>A1/R2.2-MNE</t>
  </si>
  <si>
    <t>Área 2</t>
  </si>
  <si>
    <t>Área 3</t>
  </si>
  <si>
    <t>A2/R2.1-ME</t>
  </si>
  <si>
    <t>A2/R2.2-MNE</t>
  </si>
  <si>
    <t>A3/R2.1-ME</t>
  </si>
  <si>
    <t>A3/R2.2-MNE</t>
  </si>
  <si>
    <t>&lt;=</t>
  </si>
  <si>
    <t>TI</t>
  </si>
  <si>
    <t>Tempo em A4 vs 0,1 (todas áreas)</t>
  </si>
  <si>
    <t>Área 4</t>
  </si>
  <si>
    <t>A4/R2.1-ME</t>
  </si>
  <si>
    <t>A4/R2.2-MNE</t>
  </si>
  <si>
    <t>&gt;=</t>
  </si>
  <si>
    <t>Satisfação</t>
  </si>
  <si>
    <t>HT por área</t>
  </si>
  <si>
    <t>horas de trabalho em</t>
  </si>
  <si>
    <t>Cell</t>
  </si>
  <si>
    <t>Name</t>
  </si>
  <si>
    <t>Original Value</t>
  </si>
  <si>
    <t>Final Value</t>
  </si>
  <si>
    <t>Constraints</t>
  </si>
  <si>
    <t>Cell Value</t>
  </si>
  <si>
    <t>Formula</t>
  </si>
  <si>
    <t>Status</t>
  </si>
  <si>
    <t>Slack</t>
  </si>
  <si>
    <t>$V$16</t>
  </si>
  <si>
    <t>horas de trabalho em A1/R2.1-ME</t>
  </si>
  <si>
    <t>horas de trabalho em A1/R2.2-MNE</t>
  </si>
  <si>
    <t>horas de trabalho em A2/R2.1-ME</t>
  </si>
  <si>
    <t>horas de trabalho em A2/R2.2-MNE</t>
  </si>
  <si>
    <t>horas de trabalho em A3/R2.1-ME</t>
  </si>
  <si>
    <t>horas de trabalho em A3/R2.2-MNE</t>
  </si>
  <si>
    <t>horas de trabalho em A4/R2.1-ME</t>
  </si>
  <si>
    <t>horas de trabalho em A4/R2.2-MNE</t>
  </si>
  <si>
    <t>$V$7</t>
  </si>
  <si>
    <t>$V$7&lt;=$X$7</t>
  </si>
  <si>
    <t>Not Binding</t>
  </si>
  <si>
    <t>$V$8</t>
  </si>
  <si>
    <t>$V$9</t>
  </si>
  <si>
    <t>$V$10</t>
  </si>
  <si>
    <t>$V$11</t>
  </si>
  <si>
    <t>$V$12</t>
  </si>
  <si>
    <t>$V$13</t>
  </si>
  <si>
    <t>$V$14</t>
  </si>
  <si>
    <t>$V$15</t>
  </si>
  <si>
    <t>$V$6</t>
  </si>
  <si>
    <t>Binding</t>
  </si>
  <si>
    <t>$V$4</t>
  </si>
  <si>
    <t>$V$4&lt;=$X$4</t>
  </si>
  <si>
    <t>$V$5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</si>
  <si>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</si>
  <si>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</si>
  <si>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</si>
  <si>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</si>
  <si>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</si>
  <si>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</si>
  <si>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</si>
  <si>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</si>
  <si>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</si>
  <si>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</si>
  <si>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</si>
  <si>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</si>
  <si>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</si>
  <si>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u.m. por área/mês</t>
  </si>
  <si>
    <t>=</t>
  </si>
  <si>
    <t>$V$24</t>
  </si>
  <si>
    <t>$V$17</t>
  </si>
  <si>
    <t>$V$17=$X$17</t>
  </si>
  <si>
    <t>$V$18</t>
  </si>
  <si>
    <t>$V$18=$X$18</t>
  </si>
  <si>
    <t>$V$19</t>
  </si>
  <si>
    <t>$V$19=$X$19</t>
  </si>
  <si>
    <t>$V$20</t>
  </si>
  <si>
    <t>$V$20=$X$20</t>
  </si>
  <si>
    <t>$V$21</t>
  </si>
  <si>
    <t>$V$21=$X$21</t>
  </si>
  <si>
    <t>$V$22</t>
  </si>
  <si>
    <t>$V$22=$X$22</t>
  </si>
  <si>
    <t>$V$23</t>
  </si>
  <si>
    <t>$V$23=$X$23</t>
  </si>
  <si>
    <t>$V$9=$X$9</t>
  </si>
  <si>
    <t>$V$10=$X$10</t>
  </si>
  <si>
    <t>$V$11=$X$11</t>
  </si>
  <si>
    <t>$V$13&gt;=$X$13</t>
  </si>
  <si>
    <t>$V$14&gt;=$X$14</t>
  </si>
  <si>
    <t>$V$15&gt;=$X$15</t>
  </si>
  <si>
    <t>Orçamento (u.m.)</t>
  </si>
  <si>
    <t xml:space="preserve">Despesas A2 vs 0,5(A1 e A3) </t>
  </si>
  <si>
    <t>Trabalho total (h)</t>
  </si>
  <si>
    <t>Material Específico (h)</t>
  </si>
  <si>
    <t>Mat Esp vs Mat A1 (h)</t>
  </si>
  <si>
    <t>Trabalho Esp vs Trabalho A1 (h)</t>
  </si>
  <si>
    <t>Trabalho Esp vs Trabalho A2 (h)</t>
  </si>
  <si>
    <t>Trabalho Esp vs Trabalho A3 (h)</t>
  </si>
  <si>
    <t>Trabalho Esp vs Trabalho A4 (h)</t>
  </si>
  <si>
    <t>Mat Esp vs Mat A2 (h)</t>
  </si>
  <si>
    <t>Mat Esp vs Mat A3 (h)</t>
  </si>
  <si>
    <t>Mat Esp vs Mat A4 (h)</t>
  </si>
  <si>
    <t>Pessoal vs material A1 (h)</t>
  </si>
  <si>
    <t>Pessoal vs diversos A1 (h)</t>
  </si>
  <si>
    <t>Pessoal vs material A2 (h)</t>
  </si>
  <si>
    <t>Pessoal vs diversos A2 (h)</t>
  </si>
  <si>
    <t>Pessoal vs material A3 (h)</t>
  </si>
  <si>
    <t>Pessoal vs diversos A3 (h)</t>
  </si>
  <si>
    <t>A1/R1.2-PNE</t>
  </si>
  <si>
    <t>A1/R1.1 - PE</t>
  </si>
  <si>
    <t>A2/R1.1 -PE</t>
  </si>
  <si>
    <t>A2/R1.2-PNE</t>
  </si>
  <si>
    <t>A1/D</t>
  </si>
  <si>
    <t>A2/D</t>
  </si>
  <si>
    <t>A3/D</t>
  </si>
  <si>
    <t>A4/D</t>
  </si>
  <si>
    <t>A3/R1.1 - PE</t>
  </si>
  <si>
    <t>A4/R1.1 - PE</t>
  </si>
  <si>
    <t>A3/R1.2-PNE</t>
  </si>
  <si>
    <t>A4/R1.2-PNE</t>
  </si>
  <si>
    <t>Microsoft Excel 14.0 Answer Report</t>
  </si>
  <si>
    <t>Result: Solver found a solution.  All Constraints and optimality conditions are satisfied.</t>
  </si>
  <si>
    <t>Solver Engine</t>
  </si>
  <si>
    <t>Engine: Simplex LP</t>
  </si>
  <si>
    <t>Objective Cell (Max)</t>
  </si>
  <si>
    <t>Variable Cells</t>
  </si>
  <si>
    <t>Integer</t>
  </si>
  <si>
    <t>horas de trabalho em A1/R1.1 - PE</t>
  </si>
  <si>
    <t>Contin</t>
  </si>
  <si>
    <t>horas de trabalho em A1/R1.2-PNE</t>
  </si>
  <si>
    <t>horas de trabalho em A1/D</t>
  </si>
  <si>
    <t>horas de trabalho em A2/R1.1 -PE</t>
  </si>
  <si>
    <t>horas de trabalho em A2/R1.2-PNE</t>
  </si>
  <si>
    <t>horas de trabalho em A2/D</t>
  </si>
  <si>
    <t>horas de trabalho em A3/R1.1 - PE</t>
  </si>
  <si>
    <t>horas de trabalho em A3/R1.2-PNE</t>
  </si>
  <si>
    <t>horas de trabalho em A3/D</t>
  </si>
  <si>
    <t>horas de trabalho em A4/R1.1 - PE</t>
  </si>
  <si>
    <t>horas de trabalho em A4/R1.2-PNE</t>
  </si>
  <si>
    <t>horas de trabalho em A4/D</t>
  </si>
  <si>
    <t>Microsoft Excel 14.0 Sensitivity Report</t>
  </si>
  <si>
    <t>a)</t>
  </si>
  <si>
    <t>Report Created: 21-03-2012 13:35:08</t>
  </si>
  <si>
    <t>Solution Time: 0,016 Seconds.</t>
  </si>
  <si>
    <t>Iterations: 25 Subproblems: 0</t>
  </si>
  <si>
    <t>Solver Options</t>
  </si>
  <si>
    <t>Max Time 100 sec,  Iterations 100, Precision 0,000001</t>
  </si>
  <si>
    <t>Max Subproblems Unlimited, Max Integer Sols Unlimited, Integer Tolerance 5%, Solve Without Integer Constraints, Assume NonNegative</t>
  </si>
  <si>
    <t>$B$25</t>
  </si>
  <si>
    <t>$C$25</t>
  </si>
  <si>
    <t>$D$25</t>
  </si>
  <si>
    <t>$E$25</t>
  </si>
  <si>
    <t>$F$25</t>
  </si>
  <si>
    <t>$G$25</t>
  </si>
  <si>
    <t>$H$25</t>
  </si>
  <si>
    <t>$I$25</t>
  </si>
  <si>
    <t>$J$25</t>
  </si>
  <si>
    <t>$K$25</t>
  </si>
  <si>
    <t>$L$25</t>
  </si>
  <si>
    <t>$M$25</t>
  </si>
  <si>
    <t>$N$25</t>
  </si>
  <si>
    <t>$O$25</t>
  </si>
  <si>
    <t>$P$25</t>
  </si>
  <si>
    <t>$Q$25</t>
  </si>
  <si>
    <t>$R$25</t>
  </si>
  <si>
    <t>$S$25</t>
  </si>
  <si>
    <t>$T$25</t>
  </si>
  <si>
    <t>$U$25</t>
  </si>
  <si>
    <t>$V$8=$X$8</t>
  </si>
  <si>
    <t>$V$12&gt;=$X$12</t>
  </si>
  <si>
    <t>$V$6&lt;=$X$6</t>
  </si>
  <si>
    <t>$V$3</t>
  </si>
  <si>
    <t>$V$3&lt;=$X$3</t>
  </si>
  <si>
    <t>$V$16=$X$16</t>
  </si>
  <si>
    <t>$V$5&gt;=$X$5</t>
  </si>
  <si>
    <t>Worksheet: [trabalho_PL.xlsx]ex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</si>
</sst>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0" fillId="0" borderId="0" xfId="0" applyFo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1" fillId="0" borderId="0" xfId="0" applyNumberFormat="1" applyFont="1"/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/>
    <xf numFmtId="0" fontId="0" fillId="0" borderId="9" xfId="0" applyFont="1" applyBorder="1"/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0" fontId="0" fillId="0" borderId="9" xfId="0" applyFont="1" applyFill="1" applyBorder="1"/>
    <xf numFmtId="0" fontId="0" fillId="0" borderId="9" xfId="0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2" fontId="0" fillId="0" borderId="9" xfId="0" applyNumberFormat="1" applyFill="1" applyBorder="1"/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7" xfId="0" applyFill="1" applyBorder="1" applyAlignment="1"/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0" xfId="0" applyFont="1"/>
    <xf numFmtId="0" fontId="7" fillId="0" borderId="8" xfId="0" applyFont="1" applyFill="1" applyBorder="1" applyAlignment="1"/>
    <xf numFmtId="0" fontId="8" fillId="0" borderId="0" xfId="0" applyFont="1"/>
    <xf numFmtId="0" fontId="8" fillId="0" borderId="8" xfId="0" applyFont="1" applyFill="1" applyBorder="1" applyAlignment="1"/>
    <xf numFmtId="0" fontId="9" fillId="0" borderId="0" xfId="0" applyFont="1"/>
    <xf numFmtId="0" fontId="9" fillId="0" borderId="8" xfId="0" applyFont="1" applyFill="1" applyBorder="1" applyAlignment="1"/>
    <xf numFmtId="0" fontId="10" fillId="0" borderId="0" xfId="0" applyFont="1"/>
    <xf numFmtId="0" fontId="10" fillId="0" borderId="8" xfId="0" applyFont="1" applyFill="1" applyBorder="1" applyAlignment="1"/>
    <xf numFmtId="0" fontId="11" fillId="0" borderId="0" xfId="0" applyFont="1"/>
    <xf numFmtId="0" fontId="11" fillId="0" borderId="8" xfId="0" applyFont="1" applyFill="1" applyBorder="1" applyAlignment="1"/>
    <xf numFmtId="0" fontId="7" fillId="0" borderId="7" xfId="0" applyFont="1" applyFill="1" applyBorder="1" applyAlignment="1"/>
    <xf numFmtId="0" fontId="12" fillId="0" borderId="9" xfId="0" applyFont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2" fontId="12" fillId="2" borderId="9" xfId="0" applyNumberFormat="1" applyFont="1" applyFill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8" fillId="0" borderId="8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2" fontId="9" fillId="0" borderId="8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2" fontId="10" fillId="0" borderId="8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3" fillId="0" borderId="8" xfId="0" applyFont="1" applyFill="1" applyBorder="1" applyAlignment="1"/>
    <xf numFmtId="2" fontId="13" fillId="0" borderId="8" xfId="0" applyNumberFormat="1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2" fontId="11" fillId="0" borderId="8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4" fillId="0" borderId="8" xfId="0" applyFont="1" applyFill="1" applyBorder="1" applyAlignment="1"/>
    <xf numFmtId="2" fontId="14" fillId="0" borderId="8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13" fillId="0" borderId="8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4" fillId="0" borderId="8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164" fontId="11" fillId="0" borderId="8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topLeftCell="A43" workbookViewId="0">
      <selection activeCell="G5" sqref="G5"/>
    </sheetView>
  </sheetViews>
  <sheetFormatPr defaultRowHeight="15" x14ac:dyDescent="0.25"/>
  <cols>
    <col min="1" max="1" width="2.28515625" customWidth="1"/>
    <col min="2" max="2" width="6.28515625" customWidth="1"/>
    <col min="3" max="3" width="32.5703125" bestFit="1" customWidth="1"/>
    <col min="4" max="4" width="13.7109375" style="61" bestFit="1" customWidth="1"/>
    <col min="5" max="5" width="13.5703125" style="61" bestFit="1" customWidth="1"/>
    <col min="6" max="6" width="11.42578125" style="61" customWidth="1"/>
    <col min="7" max="7" width="12" style="61" bestFit="1" customWidth="1"/>
    <col min="8" max="8" width="9.140625" style="61"/>
  </cols>
  <sheetData>
    <row r="1" spans="1:5" x14ac:dyDescent="0.25">
      <c r="A1" s="1" t="s">
        <v>119</v>
      </c>
    </row>
    <row r="2" spans="1:5" x14ac:dyDescent="0.25">
      <c r="A2" s="1" t="s">
        <v>174</v>
      </c>
    </row>
    <row r="3" spans="1:5" x14ac:dyDescent="0.25">
      <c r="A3" s="1" t="s">
        <v>141</v>
      </c>
    </row>
    <row r="4" spans="1:5" x14ac:dyDescent="0.25">
      <c r="A4" s="1" t="s">
        <v>120</v>
      </c>
    </row>
    <row r="5" spans="1:5" x14ac:dyDescent="0.25">
      <c r="A5" s="1" t="s">
        <v>121</v>
      </c>
    </row>
    <row r="6" spans="1:5" x14ac:dyDescent="0.25">
      <c r="A6" s="1"/>
      <c r="B6" t="s">
        <v>122</v>
      </c>
    </row>
    <row r="7" spans="1:5" x14ac:dyDescent="0.25">
      <c r="A7" s="1"/>
      <c r="B7" t="s">
        <v>142</v>
      </c>
    </row>
    <row r="8" spans="1:5" x14ac:dyDescent="0.25">
      <c r="A8" s="1"/>
      <c r="B8" t="s">
        <v>143</v>
      </c>
    </row>
    <row r="9" spans="1:5" x14ac:dyDescent="0.25">
      <c r="A9" s="1" t="s">
        <v>144</v>
      </c>
    </row>
    <row r="10" spans="1:5" x14ac:dyDescent="0.25">
      <c r="B10" t="s">
        <v>145</v>
      </c>
    </row>
    <row r="11" spans="1:5" x14ac:dyDescent="0.25">
      <c r="B11" t="s">
        <v>146</v>
      </c>
    </row>
    <row r="14" spans="1:5" ht="15.75" thickBot="1" x14ac:dyDescent="0.3">
      <c r="A14" t="s">
        <v>123</v>
      </c>
    </row>
    <row r="15" spans="1:5" ht="15.75" thickBot="1" x14ac:dyDescent="0.3">
      <c r="B15" s="42" t="s">
        <v>19</v>
      </c>
      <c r="C15" s="42" t="s">
        <v>20</v>
      </c>
      <c r="D15" s="42" t="s">
        <v>21</v>
      </c>
      <c r="E15" s="42" t="s">
        <v>22</v>
      </c>
    </row>
    <row r="16" spans="1:5" ht="15.75" thickBot="1" x14ac:dyDescent="0.3">
      <c r="B16" s="41" t="s">
        <v>68</v>
      </c>
      <c r="C16" s="41" t="s">
        <v>16</v>
      </c>
      <c r="D16" s="62">
        <v>4.5474735088646412E-13</v>
      </c>
      <c r="E16" s="62">
        <v>40425</v>
      </c>
    </row>
    <row r="19" spans="1:8" ht="15.75" thickBot="1" x14ac:dyDescent="0.3">
      <c r="A19" t="s">
        <v>124</v>
      </c>
    </row>
    <row r="20" spans="1:8" ht="15.75" thickBot="1" x14ac:dyDescent="0.3">
      <c r="B20" s="42" t="s">
        <v>19</v>
      </c>
      <c r="C20" s="42" t="s">
        <v>20</v>
      </c>
      <c r="D20" s="42" t="s">
        <v>21</v>
      </c>
      <c r="E20" s="42" t="s">
        <v>22</v>
      </c>
      <c r="F20" s="42" t="s">
        <v>125</v>
      </c>
    </row>
    <row r="21" spans="1:8" s="47" customFormat="1" x14ac:dyDescent="0.25">
      <c r="B21" s="48" t="s">
        <v>147</v>
      </c>
      <c r="C21" s="48" t="s">
        <v>126</v>
      </c>
      <c r="D21" s="63">
        <v>0</v>
      </c>
      <c r="E21" s="63">
        <v>270</v>
      </c>
      <c r="F21" s="64" t="s">
        <v>127</v>
      </c>
      <c r="G21" s="65"/>
      <c r="H21" s="65"/>
    </row>
    <row r="22" spans="1:8" s="47" customFormat="1" x14ac:dyDescent="0.25">
      <c r="B22" s="48" t="s">
        <v>148</v>
      </c>
      <c r="C22" s="48" t="s">
        <v>128</v>
      </c>
      <c r="D22" s="63">
        <v>0</v>
      </c>
      <c r="E22" s="63">
        <v>1080</v>
      </c>
      <c r="F22" s="64" t="s">
        <v>127</v>
      </c>
      <c r="G22" s="65"/>
      <c r="H22" s="65"/>
    </row>
    <row r="23" spans="1:8" s="47" customFormat="1" x14ac:dyDescent="0.25">
      <c r="B23" s="48" t="s">
        <v>149</v>
      </c>
      <c r="C23" s="48" t="s">
        <v>29</v>
      </c>
      <c r="D23" s="63">
        <v>0</v>
      </c>
      <c r="E23" s="63">
        <v>61.363636363636459</v>
      </c>
      <c r="F23" s="64" t="s">
        <v>127</v>
      </c>
      <c r="G23" s="65"/>
      <c r="H23" s="65"/>
    </row>
    <row r="24" spans="1:8" s="47" customFormat="1" x14ac:dyDescent="0.25">
      <c r="B24" s="48" t="s">
        <v>150</v>
      </c>
      <c r="C24" s="48" t="s">
        <v>30</v>
      </c>
      <c r="D24" s="63">
        <v>0</v>
      </c>
      <c r="E24" s="63">
        <v>613.63636363636363</v>
      </c>
      <c r="F24" s="64" t="s">
        <v>127</v>
      </c>
      <c r="G24" s="65"/>
      <c r="H24" s="65"/>
    </row>
    <row r="25" spans="1:8" s="47" customFormat="1" x14ac:dyDescent="0.25">
      <c r="B25" s="48" t="s">
        <v>151</v>
      </c>
      <c r="C25" s="48" t="s">
        <v>129</v>
      </c>
      <c r="D25" s="63">
        <v>0</v>
      </c>
      <c r="E25" s="63">
        <v>449.99999999999994</v>
      </c>
      <c r="F25" s="64" t="s">
        <v>127</v>
      </c>
      <c r="G25" s="65"/>
      <c r="H25" s="65"/>
    </row>
    <row r="26" spans="1:8" s="49" customFormat="1" x14ac:dyDescent="0.25">
      <c r="B26" s="50" t="s">
        <v>152</v>
      </c>
      <c r="C26" s="50" t="s">
        <v>130</v>
      </c>
      <c r="D26" s="66">
        <v>0</v>
      </c>
      <c r="E26" s="66">
        <v>1.2878587085651816E-14</v>
      </c>
      <c r="F26" s="67" t="s">
        <v>127</v>
      </c>
      <c r="G26" s="68"/>
      <c r="H26" s="68"/>
    </row>
    <row r="27" spans="1:8" s="49" customFormat="1" x14ac:dyDescent="0.25">
      <c r="B27" s="50" t="s">
        <v>153</v>
      </c>
      <c r="C27" s="50" t="s">
        <v>131</v>
      </c>
      <c r="D27" s="66">
        <v>0</v>
      </c>
      <c r="E27" s="66">
        <v>0</v>
      </c>
      <c r="F27" s="67" t="s">
        <v>127</v>
      </c>
      <c r="G27" s="68"/>
      <c r="H27" s="68"/>
    </row>
    <row r="28" spans="1:8" s="49" customFormat="1" x14ac:dyDescent="0.25">
      <c r="B28" s="50" t="s">
        <v>154</v>
      </c>
      <c r="C28" s="50" t="s">
        <v>31</v>
      </c>
      <c r="D28" s="66">
        <v>0</v>
      </c>
      <c r="E28" s="66">
        <v>0</v>
      </c>
      <c r="F28" s="67" t="s">
        <v>127</v>
      </c>
      <c r="G28" s="68"/>
      <c r="H28" s="68"/>
    </row>
    <row r="29" spans="1:8" s="49" customFormat="1" x14ac:dyDescent="0.25">
      <c r="B29" s="50" t="s">
        <v>155</v>
      </c>
      <c r="C29" s="50" t="s">
        <v>32</v>
      </c>
      <c r="D29" s="66">
        <v>5.6843418860808015E-14</v>
      </c>
      <c r="E29" s="66">
        <v>6.7501559897209518E-14</v>
      </c>
      <c r="F29" s="67" t="s">
        <v>127</v>
      </c>
      <c r="G29" s="68"/>
      <c r="H29" s="68"/>
    </row>
    <row r="30" spans="1:8" s="49" customFormat="1" x14ac:dyDescent="0.25">
      <c r="B30" s="50" t="s">
        <v>156</v>
      </c>
      <c r="C30" s="50" t="s">
        <v>132</v>
      </c>
      <c r="D30" s="66">
        <v>0</v>
      </c>
      <c r="E30" s="66">
        <v>2.1316282072803006E-14</v>
      </c>
      <c r="F30" s="67" t="s">
        <v>127</v>
      </c>
      <c r="G30" s="68"/>
      <c r="H30" s="68"/>
    </row>
    <row r="31" spans="1:8" s="51" customFormat="1" x14ac:dyDescent="0.25">
      <c r="B31" s="52" t="s">
        <v>157</v>
      </c>
      <c r="C31" s="52" t="s">
        <v>133</v>
      </c>
      <c r="D31" s="69">
        <v>0</v>
      </c>
      <c r="E31" s="69">
        <v>0</v>
      </c>
      <c r="F31" s="70" t="s">
        <v>127</v>
      </c>
      <c r="G31" s="71"/>
      <c r="H31" s="71"/>
    </row>
    <row r="32" spans="1:8" s="51" customFormat="1" x14ac:dyDescent="0.25">
      <c r="B32" s="52" t="s">
        <v>158</v>
      </c>
      <c r="C32" s="52" t="s">
        <v>134</v>
      </c>
      <c r="D32" s="69">
        <v>0</v>
      </c>
      <c r="E32" s="69">
        <v>0</v>
      </c>
      <c r="F32" s="70" t="s">
        <v>127</v>
      </c>
      <c r="G32" s="71"/>
      <c r="H32" s="71"/>
    </row>
    <row r="33" spans="1:8" s="51" customFormat="1" x14ac:dyDescent="0.25">
      <c r="B33" s="52" t="s">
        <v>159</v>
      </c>
      <c r="C33" s="52" t="s">
        <v>33</v>
      </c>
      <c r="D33" s="69">
        <v>0</v>
      </c>
      <c r="E33" s="69">
        <v>0</v>
      </c>
      <c r="F33" s="70" t="s">
        <v>127</v>
      </c>
      <c r="G33" s="71"/>
      <c r="H33" s="71"/>
    </row>
    <row r="34" spans="1:8" s="51" customFormat="1" x14ac:dyDescent="0.25">
      <c r="B34" s="52" t="s">
        <v>160</v>
      </c>
      <c r="C34" s="52" t="s">
        <v>34</v>
      </c>
      <c r="D34" s="69">
        <v>0</v>
      </c>
      <c r="E34" s="69">
        <v>0</v>
      </c>
      <c r="F34" s="70" t="s">
        <v>127</v>
      </c>
      <c r="G34" s="71"/>
      <c r="H34" s="71"/>
    </row>
    <row r="35" spans="1:8" s="51" customFormat="1" x14ac:dyDescent="0.25">
      <c r="B35" s="52" t="s">
        <v>161</v>
      </c>
      <c r="C35" s="52" t="s">
        <v>135</v>
      </c>
      <c r="D35" s="69">
        <v>0</v>
      </c>
      <c r="E35" s="69">
        <v>0</v>
      </c>
      <c r="F35" s="70" t="s">
        <v>127</v>
      </c>
      <c r="G35" s="71"/>
      <c r="H35" s="71"/>
    </row>
    <row r="36" spans="1:8" s="45" customFormat="1" x14ac:dyDescent="0.25">
      <c r="B36" s="46" t="s">
        <v>162</v>
      </c>
      <c r="C36" s="46" t="s">
        <v>136</v>
      </c>
      <c r="D36" s="72">
        <v>0</v>
      </c>
      <c r="E36" s="72">
        <v>29.999999999999993</v>
      </c>
      <c r="F36" s="73" t="s">
        <v>127</v>
      </c>
      <c r="G36" s="74"/>
      <c r="H36" s="74"/>
    </row>
    <row r="37" spans="1:8" s="45" customFormat="1" x14ac:dyDescent="0.25">
      <c r="B37" s="46" t="s">
        <v>163</v>
      </c>
      <c r="C37" s="46" t="s">
        <v>137</v>
      </c>
      <c r="D37" s="72">
        <v>0</v>
      </c>
      <c r="E37" s="72">
        <v>119.99999999999997</v>
      </c>
      <c r="F37" s="73" t="s">
        <v>127</v>
      </c>
      <c r="G37" s="74"/>
      <c r="H37" s="74"/>
    </row>
    <row r="38" spans="1:8" s="45" customFormat="1" x14ac:dyDescent="0.25">
      <c r="B38" s="46" t="s">
        <v>164</v>
      </c>
      <c r="C38" s="46" t="s">
        <v>35</v>
      </c>
      <c r="D38" s="72">
        <v>0</v>
      </c>
      <c r="E38" s="72">
        <v>12.04545454545457</v>
      </c>
      <c r="F38" s="73" t="s">
        <v>127</v>
      </c>
      <c r="G38" s="74"/>
      <c r="H38" s="74"/>
    </row>
    <row r="39" spans="1:8" s="45" customFormat="1" x14ac:dyDescent="0.25">
      <c r="B39" s="46" t="s">
        <v>165</v>
      </c>
      <c r="C39" s="46" t="s">
        <v>36</v>
      </c>
      <c r="D39" s="72">
        <v>0</v>
      </c>
      <c r="E39" s="72">
        <v>62.954545454545404</v>
      </c>
      <c r="F39" s="73" t="s">
        <v>127</v>
      </c>
      <c r="G39" s="74"/>
      <c r="H39" s="74"/>
    </row>
    <row r="40" spans="1:8" s="45" customFormat="1" ht="15.75" thickBot="1" x14ac:dyDescent="0.3">
      <c r="B40" s="55" t="s">
        <v>166</v>
      </c>
      <c r="C40" s="55" t="s">
        <v>138</v>
      </c>
      <c r="D40" s="75">
        <v>0</v>
      </c>
      <c r="E40" s="75">
        <v>49.999999999999986</v>
      </c>
      <c r="F40" s="76" t="s">
        <v>127</v>
      </c>
      <c r="G40" s="74"/>
      <c r="H40" s="74"/>
    </row>
    <row r="43" spans="1:8" ht="15.75" thickBot="1" x14ac:dyDescent="0.3">
      <c r="A43" t="s">
        <v>23</v>
      </c>
    </row>
    <row r="44" spans="1:8" ht="15.75" thickBot="1" x14ac:dyDescent="0.3">
      <c r="B44" s="42" t="s">
        <v>19</v>
      </c>
      <c r="C44" s="42" t="s">
        <v>20</v>
      </c>
      <c r="D44" s="42" t="s">
        <v>24</v>
      </c>
      <c r="E44" s="42" t="s">
        <v>25</v>
      </c>
      <c r="F44" s="42" t="s">
        <v>26</v>
      </c>
      <c r="G44" s="42" t="s">
        <v>27</v>
      </c>
    </row>
    <row r="45" spans="1:8" x14ac:dyDescent="0.25">
      <c r="B45" s="78" t="s">
        <v>40</v>
      </c>
      <c r="C45" s="78" t="s">
        <v>94</v>
      </c>
      <c r="D45" s="79">
        <v>0</v>
      </c>
      <c r="E45" s="80" t="s">
        <v>167</v>
      </c>
      <c r="F45" s="80" t="s">
        <v>49</v>
      </c>
      <c r="G45" s="80">
        <v>0</v>
      </c>
    </row>
    <row r="46" spans="1:8" x14ac:dyDescent="0.25">
      <c r="B46" s="78" t="s">
        <v>41</v>
      </c>
      <c r="C46" s="78" t="s">
        <v>95</v>
      </c>
      <c r="D46" s="79">
        <v>1.2878587085651816E-14</v>
      </c>
      <c r="E46" s="80" t="s">
        <v>83</v>
      </c>
      <c r="F46" s="80" t="s">
        <v>49</v>
      </c>
      <c r="G46" s="80">
        <v>0</v>
      </c>
    </row>
    <row r="47" spans="1:8" x14ac:dyDescent="0.25">
      <c r="B47" s="78" t="s">
        <v>42</v>
      </c>
      <c r="C47" s="78" t="s">
        <v>96</v>
      </c>
      <c r="D47" s="79">
        <v>0</v>
      </c>
      <c r="E47" s="80" t="s">
        <v>84</v>
      </c>
      <c r="F47" s="80" t="s">
        <v>49</v>
      </c>
      <c r="G47" s="80">
        <v>0</v>
      </c>
    </row>
    <row r="48" spans="1:8" x14ac:dyDescent="0.25">
      <c r="B48" s="78" t="s">
        <v>43</v>
      </c>
      <c r="C48" s="78" t="s">
        <v>97</v>
      </c>
      <c r="D48" s="79">
        <v>0</v>
      </c>
      <c r="E48" s="80" t="s">
        <v>85</v>
      </c>
      <c r="F48" s="80" t="s">
        <v>49</v>
      </c>
      <c r="G48" s="80">
        <v>0</v>
      </c>
    </row>
    <row r="49" spans="2:8" x14ac:dyDescent="0.25">
      <c r="B49" s="54" t="s">
        <v>44</v>
      </c>
      <c r="C49" s="54" t="s">
        <v>93</v>
      </c>
      <c r="D49" s="81">
        <v>9.2370555648813024E-14</v>
      </c>
      <c r="E49" s="82" t="s">
        <v>168</v>
      </c>
      <c r="F49" s="82" t="s">
        <v>49</v>
      </c>
      <c r="G49" s="81">
        <v>0</v>
      </c>
    </row>
    <row r="50" spans="2:8" x14ac:dyDescent="0.25">
      <c r="B50" s="54" t="s">
        <v>45</v>
      </c>
      <c r="C50" s="54" t="s">
        <v>98</v>
      </c>
      <c r="D50" s="81">
        <v>-6.7501559897209522E-15</v>
      </c>
      <c r="E50" s="82" t="s">
        <v>86</v>
      </c>
      <c r="F50" s="82" t="s">
        <v>49</v>
      </c>
      <c r="G50" s="81">
        <v>0</v>
      </c>
    </row>
    <row r="51" spans="2:8" x14ac:dyDescent="0.25">
      <c r="B51" s="54" t="s">
        <v>46</v>
      </c>
      <c r="C51" s="54" t="s">
        <v>99</v>
      </c>
      <c r="D51" s="81">
        <v>0</v>
      </c>
      <c r="E51" s="82" t="s">
        <v>87</v>
      </c>
      <c r="F51" s="82" t="s">
        <v>49</v>
      </c>
      <c r="G51" s="81">
        <v>0</v>
      </c>
    </row>
    <row r="52" spans="2:8" x14ac:dyDescent="0.25">
      <c r="B52" s="54" t="s">
        <v>47</v>
      </c>
      <c r="C52" s="54" t="s">
        <v>100</v>
      </c>
      <c r="D52" s="81">
        <v>5.7500000000000293</v>
      </c>
      <c r="E52" s="82" t="s">
        <v>88</v>
      </c>
      <c r="F52" s="82" t="s">
        <v>39</v>
      </c>
      <c r="G52" s="81">
        <v>5.7500000000000293</v>
      </c>
    </row>
    <row r="53" spans="2:8" x14ac:dyDescent="0.25">
      <c r="B53" s="83" t="s">
        <v>48</v>
      </c>
      <c r="C53" s="83" t="s">
        <v>91</v>
      </c>
      <c r="D53" s="84">
        <v>1500</v>
      </c>
      <c r="E53" s="85" t="s">
        <v>169</v>
      </c>
      <c r="F53" s="85" t="s">
        <v>49</v>
      </c>
      <c r="G53" s="85">
        <v>0</v>
      </c>
    </row>
    <row r="54" spans="2:8" x14ac:dyDescent="0.25">
      <c r="B54" s="83" t="s">
        <v>37</v>
      </c>
      <c r="C54" s="83" t="s">
        <v>92</v>
      </c>
      <c r="D54" s="84">
        <v>73.409090909091034</v>
      </c>
      <c r="E54" s="85" t="s">
        <v>38</v>
      </c>
      <c r="F54" s="85" t="s">
        <v>39</v>
      </c>
      <c r="G54" s="85">
        <v>926.59090909090901</v>
      </c>
    </row>
    <row r="55" spans="2:8" x14ac:dyDescent="0.25">
      <c r="B55" s="83" t="s">
        <v>170</v>
      </c>
      <c r="C55" s="83" t="s">
        <v>89</v>
      </c>
      <c r="D55" s="84">
        <v>12200</v>
      </c>
      <c r="E55" s="85" t="s">
        <v>171</v>
      </c>
      <c r="F55" s="85" t="s">
        <v>49</v>
      </c>
      <c r="G55" s="85">
        <v>0</v>
      </c>
    </row>
    <row r="56" spans="2:8" x14ac:dyDescent="0.25">
      <c r="B56" s="83" t="s">
        <v>50</v>
      </c>
      <c r="C56" s="83" t="s">
        <v>90</v>
      </c>
      <c r="D56" s="84">
        <v>-5250.6818181818171</v>
      </c>
      <c r="E56" s="85" t="s">
        <v>51</v>
      </c>
      <c r="F56" s="85" t="s">
        <v>39</v>
      </c>
      <c r="G56" s="85">
        <v>5250.6818181818171</v>
      </c>
    </row>
    <row r="57" spans="2:8" x14ac:dyDescent="0.25">
      <c r="B57" s="48" t="s">
        <v>28</v>
      </c>
      <c r="C57" s="48" t="s">
        <v>101</v>
      </c>
      <c r="D57" s="63">
        <v>-2.2737367544323206E-13</v>
      </c>
      <c r="E57" s="64" t="s">
        <v>172</v>
      </c>
      <c r="F57" s="64" t="s">
        <v>49</v>
      </c>
      <c r="G57" s="64">
        <v>0</v>
      </c>
    </row>
    <row r="58" spans="2:8" x14ac:dyDescent="0.25">
      <c r="B58" s="48" t="s">
        <v>69</v>
      </c>
      <c r="C58" s="48" t="s">
        <v>102</v>
      </c>
      <c r="D58" s="63">
        <v>2.2737367544323206E-13</v>
      </c>
      <c r="E58" s="64" t="s">
        <v>70</v>
      </c>
      <c r="F58" s="64" t="s">
        <v>49</v>
      </c>
      <c r="G58" s="64">
        <v>0</v>
      </c>
    </row>
    <row r="59" spans="2:8" x14ac:dyDescent="0.25">
      <c r="B59" s="48" t="s">
        <v>71</v>
      </c>
      <c r="C59" s="48" t="s">
        <v>103</v>
      </c>
      <c r="D59" s="63">
        <v>-1.2212453270876722E-13</v>
      </c>
      <c r="E59" s="64" t="s">
        <v>72</v>
      </c>
      <c r="F59" s="64" t="s">
        <v>49</v>
      </c>
      <c r="G59" s="64">
        <v>0</v>
      </c>
    </row>
    <row r="60" spans="2:8" x14ac:dyDescent="0.25">
      <c r="B60" s="48" t="s">
        <v>73</v>
      </c>
      <c r="C60" s="48" t="s">
        <v>104</v>
      </c>
      <c r="D60" s="63">
        <v>-5.1070259132757201E-14</v>
      </c>
      <c r="E60" s="64" t="s">
        <v>74</v>
      </c>
      <c r="F60" s="64" t="s">
        <v>49</v>
      </c>
      <c r="G60" s="64">
        <v>0</v>
      </c>
    </row>
    <row r="61" spans="2:8" s="47" customFormat="1" x14ac:dyDescent="0.25">
      <c r="B61" s="48" t="s">
        <v>75</v>
      </c>
      <c r="C61" s="48" t="s">
        <v>105</v>
      </c>
      <c r="D61" s="63">
        <v>0</v>
      </c>
      <c r="E61" s="64" t="s">
        <v>76</v>
      </c>
      <c r="F61" s="64" t="s">
        <v>49</v>
      </c>
      <c r="G61" s="64">
        <v>0</v>
      </c>
      <c r="H61" s="65"/>
    </row>
    <row r="62" spans="2:8" s="47" customFormat="1" x14ac:dyDescent="0.25">
      <c r="B62" s="48" t="s">
        <v>77</v>
      </c>
      <c r="C62" s="48" t="s">
        <v>106</v>
      </c>
      <c r="D62" s="63">
        <v>0</v>
      </c>
      <c r="E62" s="64" t="s">
        <v>78</v>
      </c>
      <c r="F62" s="64" t="s">
        <v>49</v>
      </c>
      <c r="G62" s="64">
        <v>0</v>
      </c>
      <c r="H62" s="65"/>
    </row>
    <row r="63" spans="2:8" s="47" customFormat="1" x14ac:dyDescent="0.25">
      <c r="B63" s="48" t="s">
        <v>79</v>
      </c>
      <c r="C63" s="48" t="s">
        <v>105</v>
      </c>
      <c r="D63" s="63">
        <v>2.8421709430404007E-14</v>
      </c>
      <c r="E63" s="64" t="s">
        <v>80</v>
      </c>
      <c r="F63" s="64" t="s">
        <v>49</v>
      </c>
      <c r="G63" s="64">
        <v>0</v>
      </c>
      <c r="H63" s="65"/>
    </row>
    <row r="64" spans="2:8" s="47" customFormat="1" x14ac:dyDescent="0.25">
      <c r="B64" s="48" t="s">
        <v>81</v>
      </c>
      <c r="C64" s="48" t="s">
        <v>106</v>
      </c>
      <c r="D64" s="63">
        <v>2.8421709430404007E-14</v>
      </c>
      <c r="E64" s="64" t="s">
        <v>82</v>
      </c>
      <c r="F64" s="64" t="s">
        <v>49</v>
      </c>
      <c r="G64" s="64">
        <v>0</v>
      </c>
      <c r="H64" s="65"/>
    </row>
    <row r="65" spans="2:7" ht="15.75" thickBot="1" x14ac:dyDescent="0.3">
      <c r="B65" s="41" t="s">
        <v>52</v>
      </c>
      <c r="C65" s="41" t="s">
        <v>11</v>
      </c>
      <c r="D65" s="62">
        <v>-9.9475983006414026E-14</v>
      </c>
      <c r="E65" s="77" t="s">
        <v>173</v>
      </c>
      <c r="F65" s="77" t="s">
        <v>49</v>
      </c>
      <c r="G65" s="6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tabSelected="1" workbookViewId="0">
      <selection activeCell="F3" sqref="F3"/>
    </sheetView>
  </sheetViews>
  <sheetFormatPr defaultRowHeight="15" x14ac:dyDescent="0.25"/>
  <cols>
    <col min="1" max="1" width="2.28515625" customWidth="1"/>
    <col min="2" max="2" width="6.7109375" bestFit="1" customWidth="1"/>
    <col min="3" max="3" width="32.5703125" bestFit="1" customWidth="1"/>
    <col min="4" max="5" width="12.7109375" style="61" bestFit="1" customWidth="1"/>
    <col min="6" max="6" width="10.85546875" style="61" bestFit="1" customWidth="1"/>
    <col min="7" max="7" width="12.5703125" style="61" bestFit="1" customWidth="1"/>
    <col min="8" max="8" width="13.7109375" style="61" bestFit="1" customWidth="1"/>
    <col min="9" max="11" width="9.140625" style="61"/>
  </cols>
  <sheetData>
    <row r="1" spans="1:11" x14ac:dyDescent="0.25">
      <c r="A1" s="1" t="s">
        <v>139</v>
      </c>
    </row>
    <row r="2" spans="1:11" x14ac:dyDescent="0.25">
      <c r="A2" s="1" t="s">
        <v>174</v>
      </c>
    </row>
    <row r="3" spans="1:11" x14ac:dyDescent="0.25">
      <c r="A3" s="1" t="s">
        <v>141</v>
      </c>
    </row>
    <row r="6" spans="1:11" ht="15.75" thickBot="1" x14ac:dyDescent="0.3">
      <c r="A6" t="s">
        <v>124</v>
      </c>
    </row>
    <row r="7" spans="1:11" x14ac:dyDescent="0.25">
      <c r="B7" s="43"/>
      <c r="C7" s="43"/>
      <c r="D7" s="43" t="s">
        <v>53</v>
      </c>
      <c r="E7" s="43" t="s">
        <v>55</v>
      </c>
      <c r="F7" s="43" t="s">
        <v>57</v>
      </c>
      <c r="G7" s="43" t="s">
        <v>59</v>
      </c>
      <c r="H7" s="43" t="s">
        <v>59</v>
      </c>
    </row>
    <row r="8" spans="1:11" ht="15.75" thickBot="1" x14ac:dyDescent="0.3">
      <c r="B8" s="44" t="s">
        <v>19</v>
      </c>
      <c r="C8" s="44" t="s">
        <v>20</v>
      </c>
      <c r="D8" s="44" t="s">
        <v>54</v>
      </c>
      <c r="E8" s="44" t="s">
        <v>56</v>
      </c>
      <c r="F8" s="44" t="s">
        <v>58</v>
      </c>
      <c r="G8" s="44" t="s">
        <v>60</v>
      </c>
      <c r="H8" s="44" t="s">
        <v>61</v>
      </c>
    </row>
    <row r="9" spans="1:11" s="47" customFormat="1" x14ac:dyDescent="0.25">
      <c r="B9" s="48" t="s">
        <v>147</v>
      </c>
      <c r="C9" s="48" t="s">
        <v>126</v>
      </c>
      <c r="D9" s="64">
        <v>270</v>
      </c>
      <c r="E9" s="64">
        <v>0</v>
      </c>
      <c r="F9" s="64">
        <v>15</v>
      </c>
      <c r="G9" s="64">
        <v>1E+30</v>
      </c>
      <c r="H9" s="64">
        <v>27.500000000000153</v>
      </c>
      <c r="I9" s="65"/>
      <c r="J9" s="65"/>
      <c r="K9" s="65"/>
    </row>
    <row r="10" spans="1:11" s="47" customFormat="1" x14ac:dyDescent="0.25">
      <c r="B10" s="48" t="s">
        <v>148</v>
      </c>
      <c r="C10" s="48" t="s">
        <v>128</v>
      </c>
      <c r="D10" s="64">
        <v>1080</v>
      </c>
      <c r="E10" s="64">
        <v>0</v>
      </c>
      <c r="F10" s="64">
        <v>15</v>
      </c>
      <c r="G10" s="64">
        <v>0</v>
      </c>
      <c r="H10" s="64">
        <v>6.8750000000000382</v>
      </c>
      <c r="I10" s="65"/>
      <c r="J10" s="65"/>
      <c r="K10" s="65"/>
    </row>
    <row r="11" spans="1:11" s="47" customFormat="1" x14ac:dyDescent="0.25">
      <c r="B11" s="48" t="s">
        <v>149</v>
      </c>
      <c r="C11" s="48" t="s">
        <v>29</v>
      </c>
      <c r="D11" s="64">
        <v>61.363636363636459</v>
      </c>
      <c r="E11" s="64">
        <v>0</v>
      </c>
      <c r="F11" s="64">
        <v>15</v>
      </c>
      <c r="G11" s="64">
        <v>7.8159700933611043E-15</v>
      </c>
      <c r="H11" s="64">
        <v>121.00000000000036</v>
      </c>
      <c r="I11" s="65"/>
      <c r="J11" s="65"/>
      <c r="K11" s="65"/>
    </row>
    <row r="12" spans="1:11" s="47" customFormat="1" x14ac:dyDescent="0.25">
      <c r="B12" s="48" t="s">
        <v>150</v>
      </c>
      <c r="C12" s="48" t="s">
        <v>30</v>
      </c>
      <c r="D12" s="64">
        <v>613.63636363636363</v>
      </c>
      <c r="E12" s="64">
        <v>0</v>
      </c>
      <c r="F12" s="64">
        <v>15</v>
      </c>
      <c r="G12" s="64">
        <v>0</v>
      </c>
      <c r="H12" s="64">
        <v>7.8159700933611011E-15</v>
      </c>
      <c r="I12" s="65"/>
      <c r="J12" s="65"/>
      <c r="K12" s="65"/>
    </row>
    <row r="13" spans="1:11" s="47" customFormat="1" x14ac:dyDescent="0.25">
      <c r="B13" s="48" t="s">
        <v>151</v>
      </c>
      <c r="C13" s="48" t="s">
        <v>129</v>
      </c>
      <c r="D13" s="64">
        <v>449.99999999999994</v>
      </c>
      <c r="E13" s="64">
        <v>0</v>
      </c>
      <c r="F13" s="64">
        <v>15</v>
      </c>
      <c r="G13" s="64">
        <v>0</v>
      </c>
      <c r="H13" s="64">
        <v>16.500000000000092</v>
      </c>
      <c r="I13" s="65"/>
      <c r="J13" s="65"/>
      <c r="K13" s="65"/>
    </row>
    <row r="14" spans="1:11" s="49" customFormat="1" x14ac:dyDescent="0.25">
      <c r="B14" s="50" t="s">
        <v>152</v>
      </c>
      <c r="C14" s="50" t="s">
        <v>130</v>
      </c>
      <c r="D14" s="67">
        <v>1.2878587085651816E-14</v>
      </c>
      <c r="E14" s="67">
        <v>0</v>
      </c>
      <c r="F14" s="67">
        <v>8</v>
      </c>
      <c r="G14" s="67">
        <v>64.166666666666785</v>
      </c>
      <c r="H14" s="67">
        <v>0</v>
      </c>
      <c r="I14" s="68"/>
      <c r="J14" s="68"/>
      <c r="K14" s="68"/>
    </row>
    <row r="15" spans="1:11" s="49" customFormat="1" x14ac:dyDescent="0.25">
      <c r="B15" s="50" t="s">
        <v>153</v>
      </c>
      <c r="C15" s="50" t="s">
        <v>131</v>
      </c>
      <c r="D15" s="67">
        <v>0</v>
      </c>
      <c r="E15" s="67">
        <v>-16.041666666666686</v>
      </c>
      <c r="F15" s="67">
        <v>8</v>
      </c>
      <c r="G15" s="67">
        <v>16.041666666666686</v>
      </c>
      <c r="H15" s="67">
        <v>1E+30</v>
      </c>
      <c r="I15" s="68"/>
      <c r="J15" s="68"/>
      <c r="K15" s="68"/>
    </row>
    <row r="16" spans="1:11" s="49" customFormat="1" x14ac:dyDescent="0.25">
      <c r="B16" s="50" t="s">
        <v>154</v>
      </c>
      <c r="C16" s="50" t="s">
        <v>31</v>
      </c>
      <c r="D16" s="67">
        <v>0</v>
      </c>
      <c r="E16" s="67">
        <v>0</v>
      </c>
      <c r="F16" s="67">
        <v>8</v>
      </c>
      <c r="G16" s="67">
        <v>0</v>
      </c>
      <c r="H16" s="67">
        <v>1E+30</v>
      </c>
      <c r="I16" s="68"/>
      <c r="J16" s="68"/>
      <c r="K16" s="68"/>
    </row>
    <row r="17" spans="1:11" s="49" customFormat="1" x14ac:dyDescent="0.25">
      <c r="B17" s="50" t="s">
        <v>155</v>
      </c>
      <c r="C17" s="50" t="s">
        <v>32</v>
      </c>
      <c r="D17" s="67">
        <v>6.7501559897209518E-14</v>
      </c>
      <c r="E17" s="67">
        <v>0</v>
      </c>
      <c r="F17" s="67">
        <v>8</v>
      </c>
      <c r="G17" s="67">
        <v>25.6666666666667</v>
      </c>
      <c r="H17" s="67">
        <v>0</v>
      </c>
      <c r="I17" s="68"/>
      <c r="J17" s="68"/>
      <c r="K17" s="68"/>
    </row>
    <row r="18" spans="1:11" s="49" customFormat="1" x14ac:dyDescent="0.25">
      <c r="B18" s="50" t="s">
        <v>156</v>
      </c>
      <c r="C18" s="50" t="s">
        <v>132</v>
      </c>
      <c r="D18" s="67">
        <v>2.1316282072803006E-14</v>
      </c>
      <c r="E18" s="67">
        <v>0</v>
      </c>
      <c r="F18" s="67">
        <v>8</v>
      </c>
      <c r="G18" s="67">
        <v>38.500000000000057</v>
      </c>
      <c r="H18" s="67">
        <v>0</v>
      </c>
      <c r="I18" s="68"/>
      <c r="J18" s="68"/>
      <c r="K18" s="68"/>
    </row>
    <row r="19" spans="1:11" s="51" customFormat="1" x14ac:dyDescent="0.25">
      <c r="B19" s="52" t="s">
        <v>157</v>
      </c>
      <c r="C19" s="52" t="s">
        <v>133</v>
      </c>
      <c r="D19" s="70">
        <v>0</v>
      </c>
      <c r="E19" s="70">
        <v>0</v>
      </c>
      <c r="F19" s="70">
        <v>8</v>
      </c>
      <c r="G19" s="70">
        <v>64.166666666666686</v>
      </c>
      <c r="H19" s="70">
        <v>1E+30</v>
      </c>
      <c r="I19" s="71"/>
      <c r="J19" s="71"/>
      <c r="K19" s="71"/>
    </row>
    <row r="20" spans="1:11" s="51" customFormat="1" x14ac:dyDescent="0.25">
      <c r="B20" s="52" t="s">
        <v>158</v>
      </c>
      <c r="C20" s="52" t="s">
        <v>134</v>
      </c>
      <c r="D20" s="70">
        <v>0</v>
      </c>
      <c r="E20" s="70">
        <v>0</v>
      </c>
      <c r="F20" s="70">
        <v>8</v>
      </c>
      <c r="G20" s="70">
        <v>16.041666666666671</v>
      </c>
      <c r="H20" s="70">
        <v>1E+30</v>
      </c>
      <c r="I20" s="71"/>
      <c r="J20" s="71"/>
      <c r="K20" s="71"/>
    </row>
    <row r="21" spans="1:11" s="51" customFormat="1" x14ac:dyDescent="0.25">
      <c r="B21" s="52" t="s">
        <v>159</v>
      </c>
      <c r="C21" s="52" t="s">
        <v>33</v>
      </c>
      <c r="D21" s="70">
        <v>0</v>
      </c>
      <c r="E21" s="70">
        <v>0</v>
      </c>
      <c r="F21" s="70">
        <v>8</v>
      </c>
      <c r="G21" s="70">
        <v>6.8389738316909644E-15</v>
      </c>
      <c r="H21" s="70">
        <v>1E+30</v>
      </c>
      <c r="I21" s="71"/>
      <c r="J21" s="71"/>
      <c r="K21" s="71"/>
    </row>
    <row r="22" spans="1:11" s="51" customFormat="1" x14ac:dyDescent="0.25">
      <c r="B22" s="52" t="s">
        <v>160</v>
      </c>
      <c r="C22" s="52" t="s">
        <v>34</v>
      </c>
      <c r="D22" s="70">
        <v>0</v>
      </c>
      <c r="E22" s="70">
        <v>0</v>
      </c>
      <c r="F22" s="70">
        <v>8</v>
      </c>
      <c r="G22" s="70">
        <v>28.233333333333345</v>
      </c>
      <c r="H22" s="70">
        <v>6.8389738316909644E-15</v>
      </c>
      <c r="I22" s="71"/>
      <c r="J22" s="71"/>
      <c r="K22" s="71"/>
    </row>
    <row r="23" spans="1:11" s="51" customFormat="1" x14ac:dyDescent="0.25">
      <c r="B23" s="52" t="s">
        <v>161</v>
      </c>
      <c r="C23" s="52" t="s">
        <v>135</v>
      </c>
      <c r="D23" s="70">
        <v>0</v>
      </c>
      <c r="E23" s="70">
        <v>-38.500000000000014</v>
      </c>
      <c r="F23" s="70">
        <v>8</v>
      </c>
      <c r="G23" s="70">
        <v>38.500000000000014</v>
      </c>
      <c r="H23" s="70">
        <v>1E+30</v>
      </c>
      <c r="I23" s="71"/>
      <c r="J23" s="71"/>
      <c r="K23" s="71"/>
    </row>
    <row r="24" spans="1:11" s="45" customFormat="1" x14ac:dyDescent="0.25">
      <c r="B24" s="46" t="s">
        <v>162</v>
      </c>
      <c r="C24" s="46" t="s">
        <v>136</v>
      </c>
      <c r="D24" s="73">
        <v>29.999999999999993</v>
      </c>
      <c r="E24" s="73">
        <v>0</v>
      </c>
      <c r="F24" s="73">
        <v>12</v>
      </c>
      <c r="G24" s="73">
        <v>27.50000000000021</v>
      </c>
      <c r="H24" s="73">
        <v>1347.4999999999993</v>
      </c>
      <c r="I24" s="74"/>
      <c r="J24" s="74"/>
      <c r="K24" s="74"/>
    </row>
    <row r="25" spans="1:11" s="45" customFormat="1" x14ac:dyDescent="0.25">
      <c r="B25" s="46" t="s">
        <v>163</v>
      </c>
      <c r="C25" s="46" t="s">
        <v>137</v>
      </c>
      <c r="D25" s="73">
        <v>119.99999999999997</v>
      </c>
      <c r="E25" s="73">
        <v>0</v>
      </c>
      <c r="F25" s="73">
        <v>12</v>
      </c>
      <c r="G25" s="73">
        <v>6.8750000000000533</v>
      </c>
      <c r="H25" s="73">
        <v>336.87499999999983</v>
      </c>
      <c r="I25" s="74"/>
      <c r="J25" s="74"/>
      <c r="K25" s="74"/>
    </row>
    <row r="26" spans="1:11" s="45" customFormat="1" x14ac:dyDescent="0.25">
      <c r="B26" s="46" t="s">
        <v>164</v>
      </c>
      <c r="C26" s="46" t="s">
        <v>35</v>
      </c>
      <c r="D26" s="73">
        <v>12.04545454545457</v>
      </c>
      <c r="E26" s="73">
        <v>0</v>
      </c>
      <c r="F26" s="73">
        <v>12</v>
      </c>
      <c r="G26" s="73">
        <v>47.039555706675742</v>
      </c>
      <c r="H26" s="73">
        <v>0</v>
      </c>
      <c r="I26" s="74"/>
      <c r="J26" s="74"/>
      <c r="K26" s="74"/>
    </row>
    <row r="27" spans="1:11" s="45" customFormat="1" x14ac:dyDescent="0.25">
      <c r="B27" s="46" t="s">
        <v>165</v>
      </c>
      <c r="C27" s="46" t="s">
        <v>36</v>
      </c>
      <c r="D27" s="73">
        <v>62.954545454545404</v>
      </c>
      <c r="E27" s="73">
        <v>0</v>
      </c>
      <c r="F27" s="73">
        <v>12</v>
      </c>
      <c r="G27" s="73">
        <v>0</v>
      </c>
      <c r="H27" s="73">
        <v>43.263838215365382</v>
      </c>
      <c r="I27" s="74"/>
      <c r="J27" s="74"/>
      <c r="K27" s="74"/>
    </row>
    <row r="28" spans="1:11" s="45" customFormat="1" ht="15.75" thickBot="1" x14ac:dyDescent="0.3">
      <c r="B28" s="55" t="s">
        <v>166</v>
      </c>
      <c r="C28" s="55" t="s">
        <v>138</v>
      </c>
      <c r="D28" s="76">
        <v>49.999999999999986</v>
      </c>
      <c r="E28" s="76">
        <v>0</v>
      </c>
      <c r="F28" s="76">
        <v>12</v>
      </c>
      <c r="G28" s="76">
        <v>16.500000000000128</v>
      </c>
      <c r="H28" s="76">
        <v>808.49999999999932</v>
      </c>
      <c r="I28" s="74"/>
      <c r="J28" s="74"/>
      <c r="K28" s="74"/>
    </row>
    <row r="30" spans="1:11" ht="15.75" thickBot="1" x14ac:dyDescent="0.3">
      <c r="A30" t="s">
        <v>23</v>
      </c>
    </row>
    <row r="31" spans="1:11" x14ac:dyDescent="0.25">
      <c r="B31" s="43"/>
      <c r="C31" s="43"/>
      <c r="D31" s="43" t="s">
        <v>53</v>
      </c>
      <c r="E31" s="43" t="s">
        <v>62</v>
      </c>
      <c r="F31" s="43" t="s">
        <v>64</v>
      </c>
      <c r="G31" s="43" t="s">
        <v>59</v>
      </c>
      <c r="H31" s="43" t="s">
        <v>59</v>
      </c>
    </row>
    <row r="32" spans="1:11" ht="15.75" thickBot="1" x14ac:dyDescent="0.3">
      <c r="B32" s="44" t="s">
        <v>19</v>
      </c>
      <c r="C32" s="44" t="s">
        <v>20</v>
      </c>
      <c r="D32" s="44" t="s">
        <v>54</v>
      </c>
      <c r="E32" s="44" t="s">
        <v>63</v>
      </c>
      <c r="F32" s="44" t="s">
        <v>65</v>
      </c>
      <c r="G32" s="44" t="s">
        <v>60</v>
      </c>
      <c r="H32" s="44" t="s">
        <v>61</v>
      </c>
    </row>
    <row r="33" spans="2:11" s="89" customFormat="1" x14ac:dyDescent="0.25">
      <c r="B33" s="78" t="s">
        <v>40</v>
      </c>
      <c r="C33" s="78" t="s">
        <v>94</v>
      </c>
      <c r="D33" s="87">
        <v>0</v>
      </c>
      <c r="E33" s="87">
        <v>8.8817841970012523E-16</v>
      </c>
      <c r="F33" s="80">
        <v>0</v>
      </c>
      <c r="G33" s="87">
        <v>45.738636363636637</v>
      </c>
      <c r="H33" s="87">
        <v>337.50000000000006</v>
      </c>
      <c r="I33" s="88"/>
      <c r="J33" s="88"/>
      <c r="K33" s="88"/>
    </row>
    <row r="34" spans="2:11" s="89" customFormat="1" x14ac:dyDescent="0.25">
      <c r="B34" s="78" t="s">
        <v>41</v>
      </c>
      <c r="C34" s="78" t="s">
        <v>95</v>
      </c>
      <c r="D34" s="87">
        <v>1.2878587085651816E-14</v>
      </c>
      <c r="E34" s="87">
        <v>-12.833333333333368</v>
      </c>
      <c r="F34" s="80">
        <v>0</v>
      </c>
      <c r="G34" s="87">
        <v>1.332267629550188E-14</v>
      </c>
      <c r="H34" s="87">
        <v>1.2878587085651817E-14</v>
      </c>
      <c r="I34" s="88"/>
      <c r="J34" s="88"/>
      <c r="K34" s="88"/>
    </row>
    <row r="35" spans="2:11" s="89" customFormat="1" x14ac:dyDescent="0.25">
      <c r="B35" s="78" t="s">
        <v>42</v>
      </c>
      <c r="C35" s="78" t="s">
        <v>96</v>
      </c>
      <c r="D35" s="87">
        <v>0</v>
      </c>
      <c r="E35" s="87">
        <v>8.8817841970012523E-16</v>
      </c>
      <c r="F35" s="80">
        <v>0</v>
      </c>
      <c r="G35" s="87">
        <v>0</v>
      </c>
      <c r="H35" s="87">
        <v>0</v>
      </c>
      <c r="I35" s="88"/>
      <c r="J35" s="88"/>
      <c r="K35" s="88"/>
    </row>
    <row r="36" spans="2:11" s="89" customFormat="1" x14ac:dyDescent="0.25">
      <c r="B36" s="78" t="s">
        <v>43</v>
      </c>
      <c r="C36" s="78" t="s">
        <v>97</v>
      </c>
      <c r="D36" s="87">
        <v>0</v>
      </c>
      <c r="E36" s="87">
        <v>-1.7763568394002505E-15</v>
      </c>
      <c r="F36" s="80">
        <v>0</v>
      </c>
      <c r="G36" s="87">
        <v>15.246212121212213</v>
      </c>
      <c r="H36" s="87">
        <v>37.499999999999986</v>
      </c>
      <c r="I36" s="88"/>
      <c r="J36" s="88"/>
      <c r="K36" s="88"/>
    </row>
    <row r="37" spans="2:11" s="53" customFormat="1" x14ac:dyDescent="0.25">
      <c r="B37" s="54" t="s">
        <v>44</v>
      </c>
      <c r="C37" s="54" t="s">
        <v>93</v>
      </c>
      <c r="D37" s="93">
        <v>9.2370555648813024E-14</v>
      </c>
      <c r="E37" s="93">
        <v>-7.1054273576010019E-15</v>
      </c>
      <c r="F37" s="82">
        <v>0</v>
      </c>
      <c r="G37" s="93">
        <v>80.500000000000341</v>
      </c>
      <c r="H37" s="93">
        <v>67.500000000000128</v>
      </c>
      <c r="I37" s="94"/>
      <c r="J37" s="94"/>
      <c r="K37" s="94"/>
    </row>
    <row r="38" spans="2:11" s="53" customFormat="1" x14ac:dyDescent="0.25">
      <c r="B38" s="54" t="s">
        <v>45</v>
      </c>
      <c r="C38" s="54" t="s">
        <v>98</v>
      </c>
      <c r="D38" s="93">
        <v>-6.7501559897209522E-15</v>
      </c>
      <c r="E38" s="93">
        <v>0</v>
      </c>
      <c r="F38" s="82">
        <v>0</v>
      </c>
      <c r="G38" s="93">
        <v>6.6613381477509392E-16</v>
      </c>
      <c r="H38" s="82">
        <v>1E+30</v>
      </c>
      <c r="I38" s="94"/>
      <c r="J38" s="94"/>
      <c r="K38" s="94"/>
    </row>
    <row r="39" spans="2:11" s="53" customFormat="1" x14ac:dyDescent="0.25">
      <c r="B39" s="54" t="s">
        <v>46</v>
      </c>
      <c r="C39" s="54" t="s">
        <v>99</v>
      </c>
      <c r="D39" s="93">
        <v>0</v>
      </c>
      <c r="E39" s="93">
        <v>-6.2172489379008766E-15</v>
      </c>
      <c r="F39" s="82">
        <v>0</v>
      </c>
      <c r="G39" s="93">
        <v>0</v>
      </c>
      <c r="H39" s="82">
        <v>0</v>
      </c>
      <c r="I39" s="94"/>
      <c r="J39" s="94"/>
      <c r="K39" s="94"/>
    </row>
    <row r="40" spans="2:11" s="53" customFormat="1" x14ac:dyDescent="0.25">
      <c r="B40" s="54" t="s">
        <v>47</v>
      </c>
      <c r="C40" s="54" t="s">
        <v>100</v>
      </c>
      <c r="D40" s="93">
        <v>5.7500000000000293</v>
      </c>
      <c r="E40" s="93">
        <v>0</v>
      </c>
      <c r="F40" s="82">
        <v>0</v>
      </c>
      <c r="G40" s="93">
        <v>5.750000000000032</v>
      </c>
      <c r="H40" s="82">
        <v>1E+30</v>
      </c>
      <c r="I40" s="94"/>
      <c r="J40" s="94"/>
      <c r="K40" s="94"/>
    </row>
    <row r="41" spans="2:11" s="92" customFormat="1" x14ac:dyDescent="0.25">
      <c r="B41" s="83" t="s">
        <v>48</v>
      </c>
      <c r="C41" s="83" t="s">
        <v>91</v>
      </c>
      <c r="D41" s="90">
        <v>1500</v>
      </c>
      <c r="E41" s="90">
        <v>26.95</v>
      </c>
      <c r="F41" s="85">
        <v>1500</v>
      </c>
      <c r="G41" s="90">
        <v>9.0520634206679933</v>
      </c>
      <c r="H41" s="90">
        <v>101.06327530490978</v>
      </c>
      <c r="I41" s="91"/>
      <c r="J41" s="91"/>
      <c r="K41" s="91"/>
    </row>
    <row r="42" spans="2:11" s="92" customFormat="1" x14ac:dyDescent="0.25">
      <c r="B42" s="83" t="s">
        <v>37</v>
      </c>
      <c r="C42" s="83" t="s">
        <v>92</v>
      </c>
      <c r="D42" s="90">
        <v>73.409090909091034</v>
      </c>
      <c r="E42" s="90">
        <v>0</v>
      </c>
      <c r="F42" s="85">
        <v>1000</v>
      </c>
      <c r="G42" s="85">
        <v>1E+30</v>
      </c>
      <c r="H42" s="90">
        <v>926.59090909090889</v>
      </c>
      <c r="I42" s="91"/>
      <c r="J42" s="91"/>
      <c r="K42" s="91"/>
    </row>
    <row r="43" spans="2:11" s="92" customFormat="1" x14ac:dyDescent="0.25">
      <c r="B43" s="83" t="s">
        <v>170</v>
      </c>
      <c r="C43" s="83" t="s">
        <v>89</v>
      </c>
      <c r="D43" s="90">
        <v>12200</v>
      </c>
      <c r="E43" s="90">
        <v>0</v>
      </c>
      <c r="F43" s="85">
        <v>12200</v>
      </c>
      <c r="G43" s="90">
        <v>881.36363636363592</v>
      </c>
      <c r="H43" s="90">
        <v>73.181818181818585</v>
      </c>
      <c r="I43" s="91"/>
      <c r="J43" s="91"/>
      <c r="K43" s="91"/>
    </row>
    <row r="44" spans="2:11" s="92" customFormat="1" x14ac:dyDescent="0.25">
      <c r="B44" s="83" t="s">
        <v>50</v>
      </c>
      <c r="C44" s="83" t="s">
        <v>90</v>
      </c>
      <c r="D44" s="90">
        <v>-5250.6818181818171</v>
      </c>
      <c r="E44" s="90">
        <v>0</v>
      </c>
      <c r="F44" s="85">
        <v>0</v>
      </c>
      <c r="G44" s="85">
        <v>1E+30</v>
      </c>
      <c r="H44" s="90">
        <v>5250.681818181818</v>
      </c>
      <c r="I44" s="91"/>
      <c r="J44" s="91"/>
      <c r="K44" s="91"/>
    </row>
    <row r="45" spans="2:11" s="47" customFormat="1" x14ac:dyDescent="0.25">
      <c r="B45" s="48" t="s">
        <v>28</v>
      </c>
      <c r="C45" s="48" t="s">
        <v>101</v>
      </c>
      <c r="D45" s="95">
        <v>-2.2737367544323206E-13</v>
      </c>
      <c r="E45" s="95">
        <v>-7.35</v>
      </c>
      <c r="F45" s="64">
        <v>0</v>
      </c>
      <c r="G45" s="95">
        <v>382.80268494920801</v>
      </c>
      <c r="H45" s="95">
        <v>34.376334485034526</v>
      </c>
      <c r="I45" s="65"/>
      <c r="J45" s="65"/>
      <c r="K45" s="65"/>
    </row>
    <row r="46" spans="2:11" s="47" customFormat="1" x14ac:dyDescent="0.25">
      <c r="B46" s="48" t="s">
        <v>69</v>
      </c>
      <c r="C46" s="48" t="s">
        <v>102</v>
      </c>
      <c r="D46" s="95">
        <v>2.2737367544323206E-13</v>
      </c>
      <c r="E46" s="95">
        <v>-4.8999999999999968</v>
      </c>
      <c r="F46" s="64">
        <v>0</v>
      </c>
      <c r="G46" s="95">
        <v>585.76842799077099</v>
      </c>
      <c r="H46" s="95">
        <v>52.689515649173117</v>
      </c>
      <c r="I46" s="65"/>
      <c r="J46" s="65"/>
      <c r="K46" s="65"/>
    </row>
    <row r="47" spans="2:11" s="47" customFormat="1" x14ac:dyDescent="0.25">
      <c r="B47" s="48" t="s">
        <v>71</v>
      </c>
      <c r="C47" s="48" t="s">
        <v>103</v>
      </c>
      <c r="D47" s="95">
        <v>-1.2212453270876722E-13</v>
      </c>
      <c r="E47" s="95">
        <v>-3.8499999999999908</v>
      </c>
      <c r="F47" s="64">
        <v>0</v>
      </c>
      <c r="G47" s="95">
        <v>1.3500311979441909E-13</v>
      </c>
      <c r="H47" s="95">
        <v>1.3322676295501882E-14</v>
      </c>
      <c r="I47" s="65"/>
      <c r="J47" s="65"/>
      <c r="K47" s="65"/>
    </row>
    <row r="48" spans="2:11" s="47" customFormat="1" x14ac:dyDescent="0.25">
      <c r="B48" s="48" t="s">
        <v>73</v>
      </c>
      <c r="C48" s="48" t="s">
        <v>104</v>
      </c>
      <c r="D48" s="95">
        <v>-5.1070259132757201E-14</v>
      </c>
      <c r="E48" s="95">
        <v>-2.5666666666666713</v>
      </c>
      <c r="F48" s="64">
        <v>0</v>
      </c>
      <c r="G48" s="95">
        <v>6.3948846218409017E-14</v>
      </c>
      <c r="H48" s="95">
        <v>101.32351819360836</v>
      </c>
      <c r="I48" s="65"/>
      <c r="J48" s="65"/>
      <c r="K48" s="65"/>
    </row>
    <row r="49" spans="2:11" s="47" customFormat="1" x14ac:dyDescent="0.25">
      <c r="B49" s="48" t="s">
        <v>75</v>
      </c>
      <c r="C49" s="48" t="s">
        <v>105</v>
      </c>
      <c r="D49" s="95">
        <v>0</v>
      </c>
      <c r="E49" s="95">
        <v>-3.8499999999999979</v>
      </c>
      <c r="F49" s="64">
        <v>0</v>
      </c>
      <c r="G49" s="95">
        <v>0</v>
      </c>
      <c r="H49" s="95">
        <v>11.852654967942344</v>
      </c>
      <c r="I49" s="65"/>
      <c r="J49" s="65"/>
      <c r="K49" s="65"/>
    </row>
    <row r="50" spans="2:11" s="47" customFormat="1" x14ac:dyDescent="0.25">
      <c r="B50" s="48" t="s">
        <v>77</v>
      </c>
      <c r="C50" s="48" t="s">
        <v>106</v>
      </c>
      <c r="D50" s="95">
        <v>0</v>
      </c>
      <c r="E50" s="95">
        <v>-15.400000000000009</v>
      </c>
      <c r="F50" s="64">
        <v>0</v>
      </c>
      <c r="G50" s="95">
        <v>18.976084347677133</v>
      </c>
      <c r="H50" s="95">
        <v>0</v>
      </c>
      <c r="I50" s="65"/>
      <c r="J50" s="65"/>
      <c r="K50" s="65"/>
    </row>
    <row r="51" spans="2:11" s="47" customFormat="1" x14ac:dyDescent="0.25">
      <c r="B51" s="48" t="s">
        <v>79</v>
      </c>
      <c r="C51" s="48" t="s">
        <v>105</v>
      </c>
      <c r="D51" s="95">
        <v>2.8421709430404007E-14</v>
      </c>
      <c r="E51" s="95">
        <v>-7.3499999999999694</v>
      </c>
      <c r="F51" s="64">
        <v>0</v>
      </c>
      <c r="G51" s="95">
        <v>114.64862017437311</v>
      </c>
      <c r="H51" s="95">
        <v>25.358687247630492</v>
      </c>
      <c r="I51" s="65"/>
      <c r="J51" s="65"/>
      <c r="K51" s="65"/>
    </row>
    <row r="52" spans="2:11" s="47" customFormat="1" x14ac:dyDescent="0.25">
      <c r="B52" s="48" t="s">
        <v>81</v>
      </c>
      <c r="C52" s="48" t="s">
        <v>106</v>
      </c>
      <c r="D52" s="95">
        <v>2.8421709430404007E-14</v>
      </c>
      <c r="E52" s="95">
        <v>-4.8999999999999755</v>
      </c>
      <c r="F52" s="64">
        <v>0</v>
      </c>
      <c r="G52" s="95">
        <v>179.3478260869565</v>
      </c>
      <c r="H52" s="95">
        <v>48.798633307616484</v>
      </c>
      <c r="I52" s="65"/>
      <c r="J52" s="65"/>
      <c r="K52" s="65"/>
    </row>
    <row r="53" spans="2:11" ht="15.75" thickBot="1" x14ac:dyDescent="0.3">
      <c r="B53" s="41" t="s">
        <v>52</v>
      </c>
      <c r="C53" s="41" t="s">
        <v>11</v>
      </c>
      <c r="D53" s="86">
        <v>-9.9475983006414026E-14</v>
      </c>
      <c r="E53" s="86">
        <v>-3.0000000000000231</v>
      </c>
      <c r="F53" s="77">
        <v>0</v>
      </c>
      <c r="G53" s="86">
        <v>43.880079286422571</v>
      </c>
      <c r="H53" s="86">
        <v>171.51013187520107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D27" sqref="D27"/>
    </sheetView>
  </sheetViews>
  <sheetFormatPr defaultRowHeight="15" x14ac:dyDescent="0.25"/>
  <cols>
    <col min="1" max="1" width="30" style="2" bestFit="1" customWidth="1"/>
    <col min="2" max="2" width="12.5703125" style="8" bestFit="1" customWidth="1"/>
    <col min="3" max="3" width="11" style="8" bestFit="1" customWidth="1"/>
    <col min="4" max="4" width="11.28515625" style="8" bestFit="1" customWidth="1"/>
    <col min="5" max="5" width="12.7109375" style="8" bestFit="1" customWidth="1"/>
    <col min="6" max="6" width="6.28515625" style="8" bestFit="1" customWidth="1"/>
    <col min="7" max="7" width="12.5703125" style="9" bestFit="1" customWidth="1"/>
    <col min="8" max="8" width="11" style="9" bestFit="1" customWidth="1"/>
    <col min="9" max="9" width="11.42578125" style="16" bestFit="1" customWidth="1"/>
    <col min="10" max="10" width="12.85546875" style="9" bestFit="1" customWidth="1"/>
    <col min="11" max="11" width="6.28515625" style="9" bestFit="1" customWidth="1"/>
    <col min="12" max="12" width="12.5703125" style="60" bestFit="1" customWidth="1"/>
    <col min="13" max="13" width="11" style="60" bestFit="1" customWidth="1"/>
    <col min="14" max="14" width="11.42578125" style="60" bestFit="1" customWidth="1"/>
    <col min="15" max="15" width="12.85546875" style="60" bestFit="1" customWidth="1"/>
    <col min="16" max="16" width="6.28515625" style="60" customWidth="1"/>
    <col min="17" max="17" width="12.5703125" style="17" bestFit="1" customWidth="1"/>
    <col min="18" max="18" width="11" style="17" bestFit="1" customWidth="1"/>
    <col min="19" max="19" width="11.42578125" style="17" bestFit="1" customWidth="1"/>
    <col min="20" max="20" width="12.85546875" style="17" bestFit="1" customWidth="1"/>
    <col min="21" max="21" width="6.28515625" style="17" bestFit="1" customWidth="1"/>
    <col min="22" max="22" width="9.140625" style="4"/>
    <col min="23" max="23" width="3" style="7" bestFit="1" customWidth="1"/>
    <col min="24" max="24" width="6" style="3" bestFit="1" customWidth="1"/>
    <col min="25" max="16384" width="9.140625" style="1"/>
  </cols>
  <sheetData>
    <row r="1" spans="1:24" x14ac:dyDescent="0.25">
      <c r="A1" s="1" t="s">
        <v>140</v>
      </c>
      <c r="B1" s="96" t="s">
        <v>0</v>
      </c>
      <c r="C1" s="96"/>
      <c r="D1" s="96"/>
      <c r="E1" s="96"/>
      <c r="F1" s="96"/>
      <c r="G1" s="97" t="s">
        <v>3</v>
      </c>
      <c r="H1" s="97"/>
      <c r="I1" s="97"/>
      <c r="J1" s="97"/>
      <c r="K1" s="97"/>
      <c r="L1" s="98" t="s">
        <v>4</v>
      </c>
      <c r="M1" s="98"/>
      <c r="N1" s="98"/>
      <c r="O1" s="98"/>
      <c r="P1" s="98"/>
      <c r="Q1" s="99" t="s">
        <v>12</v>
      </c>
      <c r="R1" s="99"/>
      <c r="S1" s="99"/>
      <c r="T1" s="99"/>
      <c r="U1" s="99"/>
    </row>
    <row r="2" spans="1:24" x14ac:dyDescent="0.25">
      <c r="A2" s="19"/>
      <c r="B2" s="20" t="s">
        <v>108</v>
      </c>
      <c r="C2" s="20" t="s">
        <v>107</v>
      </c>
      <c r="D2" s="20" t="s">
        <v>1</v>
      </c>
      <c r="E2" s="20" t="s">
        <v>2</v>
      </c>
      <c r="F2" s="20" t="s">
        <v>111</v>
      </c>
      <c r="G2" s="21" t="s">
        <v>109</v>
      </c>
      <c r="H2" s="21" t="s">
        <v>110</v>
      </c>
      <c r="I2" s="39" t="s">
        <v>5</v>
      </c>
      <c r="J2" s="21" t="s">
        <v>6</v>
      </c>
      <c r="K2" s="21" t="s">
        <v>112</v>
      </c>
      <c r="L2" s="56" t="s">
        <v>115</v>
      </c>
      <c r="M2" s="56" t="s">
        <v>117</v>
      </c>
      <c r="N2" s="56" t="s">
        <v>7</v>
      </c>
      <c r="O2" s="56" t="s">
        <v>8</v>
      </c>
      <c r="P2" s="56" t="s">
        <v>113</v>
      </c>
      <c r="Q2" s="40" t="s">
        <v>116</v>
      </c>
      <c r="R2" s="40" t="s">
        <v>118</v>
      </c>
      <c r="S2" s="40" t="s">
        <v>13</v>
      </c>
      <c r="T2" s="40" t="s">
        <v>14</v>
      </c>
      <c r="U2" s="40" t="s">
        <v>114</v>
      </c>
      <c r="V2" s="22"/>
      <c r="W2" s="23"/>
      <c r="X2" s="24" t="s">
        <v>10</v>
      </c>
    </row>
    <row r="3" spans="1:24" x14ac:dyDescent="0.25">
      <c r="A3" s="30" t="s">
        <v>89</v>
      </c>
      <c r="B3" s="20">
        <v>6</v>
      </c>
      <c r="C3" s="20">
        <v>4</v>
      </c>
      <c r="D3" s="20">
        <v>5</v>
      </c>
      <c r="E3" s="20">
        <v>4</v>
      </c>
      <c r="F3" s="20">
        <v>4</v>
      </c>
      <c r="G3" s="21">
        <v>9</v>
      </c>
      <c r="H3" s="21">
        <v>5</v>
      </c>
      <c r="I3" s="39">
        <v>14</v>
      </c>
      <c r="J3" s="21">
        <v>10</v>
      </c>
      <c r="K3" s="21">
        <v>2</v>
      </c>
      <c r="L3" s="56">
        <v>8</v>
      </c>
      <c r="M3" s="56">
        <v>5</v>
      </c>
      <c r="N3" s="56">
        <v>14</v>
      </c>
      <c r="O3" s="56">
        <v>12</v>
      </c>
      <c r="P3" s="56">
        <v>4</v>
      </c>
      <c r="Q3" s="40">
        <v>10</v>
      </c>
      <c r="R3" s="40">
        <v>4</v>
      </c>
      <c r="S3" s="40">
        <v>20</v>
      </c>
      <c r="T3" s="40">
        <v>6</v>
      </c>
      <c r="U3" s="40">
        <v>6</v>
      </c>
      <c r="V3" s="22">
        <f t="shared" ref="V3:V16" si="0">SUMPRODUCT(B3:U3,$B$25:$U$25)</f>
        <v>12200</v>
      </c>
      <c r="W3" s="23" t="s">
        <v>9</v>
      </c>
      <c r="X3" s="24">
        <v>12200</v>
      </c>
    </row>
    <row r="4" spans="1:24" x14ac:dyDescent="0.25">
      <c r="A4" s="30" t="s">
        <v>90</v>
      </c>
      <c r="B4" s="20">
        <f>-0.5*B3</f>
        <v>-3</v>
      </c>
      <c r="C4" s="20">
        <f t="shared" ref="C4:F4" si="1">-0.5*C3</f>
        <v>-2</v>
      </c>
      <c r="D4" s="20">
        <f t="shared" si="1"/>
        <v>-2.5</v>
      </c>
      <c r="E4" s="20">
        <f t="shared" si="1"/>
        <v>-2</v>
      </c>
      <c r="F4" s="20">
        <f t="shared" si="1"/>
        <v>-2</v>
      </c>
      <c r="G4" s="21">
        <f>G3</f>
        <v>9</v>
      </c>
      <c r="H4" s="21">
        <f t="shared" ref="H4:K4" si="2">H3</f>
        <v>5</v>
      </c>
      <c r="I4" s="39">
        <f t="shared" si="2"/>
        <v>14</v>
      </c>
      <c r="J4" s="21">
        <f t="shared" si="2"/>
        <v>10</v>
      </c>
      <c r="K4" s="21">
        <f t="shared" si="2"/>
        <v>2</v>
      </c>
      <c r="L4" s="56">
        <f t="shared" ref="L4:P4" si="3">-0.5*L3</f>
        <v>-4</v>
      </c>
      <c r="M4" s="56">
        <f t="shared" si="3"/>
        <v>-2.5</v>
      </c>
      <c r="N4" s="56">
        <f t="shared" si="3"/>
        <v>-7</v>
      </c>
      <c r="O4" s="56">
        <f t="shared" si="3"/>
        <v>-6</v>
      </c>
      <c r="P4" s="56">
        <f t="shared" si="3"/>
        <v>-2</v>
      </c>
      <c r="Q4" s="40">
        <v>0</v>
      </c>
      <c r="R4" s="40">
        <v>0</v>
      </c>
      <c r="S4" s="40">
        <v>0</v>
      </c>
      <c r="T4" s="40">
        <v>0</v>
      </c>
      <c r="U4" s="40">
        <v>0</v>
      </c>
      <c r="V4" s="22">
        <f t="shared" si="0"/>
        <v>-5250.6818181818171</v>
      </c>
      <c r="W4" s="23" t="s">
        <v>9</v>
      </c>
      <c r="X4" s="24">
        <v>0</v>
      </c>
    </row>
    <row r="5" spans="1:24" x14ac:dyDescent="0.25">
      <c r="A5" s="30" t="s">
        <v>11</v>
      </c>
      <c r="B5" s="20">
        <f>-0.1</f>
        <v>-0.1</v>
      </c>
      <c r="C5" s="20">
        <f t="shared" ref="C5:P5" si="4">-0.1</f>
        <v>-0.1</v>
      </c>
      <c r="D5" s="20">
        <f t="shared" si="4"/>
        <v>-0.1</v>
      </c>
      <c r="E5" s="20">
        <f t="shared" si="4"/>
        <v>-0.1</v>
      </c>
      <c r="F5" s="20">
        <f t="shared" si="4"/>
        <v>-0.1</v>
      </c>
      <c r="G5" s="21">
        <f t="shared" si="4"/>
        <v>-0.1</v>
      </c>
      <c r="H5" s="21">
        <f t="shared" si="4"/>
        <v>-0.1</v>
      </c>
      <c r="I5" s="39">
        <f t="shared" si="4"/>
        <v>-0.1</v>
      </c>
      <c r="J5" s="21">
        <f t="shared" si="4"/>
        <v>-0.1</v>
      </c>
      <c r="K5" s="21">
        <f t="shared" si="4"/>
        <v>-0.1</v>
      </c>
      <c r="L5" s="56">
        <f t="shared" si="4"/>
        <v>-0.1</v>
      </c>
      <c r="M5" s="56">
        <f t="shared" si="4"/>
        <v>-0.1</v>
      </c>
      <c r="N5" s="56">
        <f t="shared" si="4"/>
        <v>-0.1</v>
      </c>
      <c r="O5" s="56">
        <f t="shared" si="4"/>
        <v>-0.1</v>
      </c>
      <c r="P5" s="56">
        <f t="shared" si="4"/>
        <v>-0.1</v>
      </c>
      <c r="Q5" s="40">
        <v>0.9</v>
      </c>
      <c r="R5" s="40">
        <v>0.9</v>
      </c>
      <c r="S5" s="40">
        <v>0.9</v>
      </c>
      <c r="T5" s="40">
        <v>0.9</v>
      </c>
      <c r="U5" s="40">
        <v>0.9</v>
      </c>
      <c r="V5" s="22">
        <f t="shared" si="0"/>
        <v>-9.9475983006414026E-14</v>
      </c>
      <c r="W5" s="23" t="s">
        <v>15</v>
      </c>
      <c r="X5" s="24">
        <v>0</v>
      </c>
    </row>
    <row r="6" spans="1:24" x14ac:dyDescent="0.25">
      <c r="A6" s="31" t="s">
        <v>91</v>
      </c>
      <c r="B6" s="20">
        <v>1</v>
      </c>
      <c r="C6" s="20">
        <v>1</v>
      </c>
      <c r="D6" s="20">
        <v>0</v>
      </c>
      <c r="E6" s="20">
        <v>0</v>
      </c>
      <c r="F6" s="20">
        <v>0</v>
      </c>
      <c r="G6" s="21">
        <v>1</v>
      </c>
      <c r="H6" s="21">
        <v>1</v>
      </c>
      <c r="I6" s="39">
        <v>0</v>
      </c>
      <c r="J6" s="21">
        <v>0</v>
      </c>
      <c r="K6" s="21">
        <v>0</v>
      </c>
      <c r="L6" s="56">
        <v>1</v>
      </c>
      <c r="M6" s="56">
        <v>1</v>
      </c>
      <c r="N6" s="56">
        <v>0</v>
      </c>
      <c r="O6" s="56">
        <v>0</v>
      </c>
      <c r="P6" s="56">
        <v>0</v>
      </c>
      <c r="Q6" s="40">
        <v>1</v>
      </c>
      <c r="R6" s="40">
        <v>1</v>
      </c>
      <c r="S6" s="40">
        <v>0</v>
      </c>
      <c r="T6" s="40">
        <v>0</v>
      </c>
      <c r="U6" s="40">
        <v>0</v>
      </c>
      <c r="V6" s="22">
        <f t="shared" si="0"/>
        <v>1500</v>
      </c>
      <c r="W6" s="23" t="s">
        <v>9</v>
      </c>
      <c r="X6" s="24">
        <v>1500</v>
      </c>
    </row>
    <row r="7" spans="1:24" x14ac:dyDescent="0.25">
      <c r="A7" s="31" t="s">
        <v>92</v>
      </c>
      <c r="B7" s="20">
        <v>0</v>
      </c>
      <c r="C7" s="20">
        <v>0</v>
      </c>
      <c r="D7" s="20">
        <v>1</v>
      </c>
      <c r="E7" s="20">
        <v>0</v>
      </c>
      <c r="F7" s="20">
        <v>0</v>
      </c>
      <c r="G7" s="21">
        <v>0</v>
      </c>
      <c r="H7" s="21">
        <v>0</v>
      </c>
      <c r="I7" s="39">
        <v>1</v>
      </c>
      <c r="J7" s="21">
        <v>0</v>
      </c>
      <c r="K7" s="21">
        <v>0</v>
      </c>
      <c r="L7" s="56">
        <v>0</v>
      </c>
      <c r="M7" s="56">
        <v>0</v>
      </c>
      <c r="N7" s="56">
        <v>1</v>
      </c>
      <c r="O7" s="56">
        <v>0</v>
      </c>
      <c r="P7" s="56">
        <v>0</v>
      </c>
      <c r="Q7" s="40">
        <v>0</v>
      </c>
      <c r="R7" s="40">
        <v>0</v>
      </c>
      <c r="S7" s="40">
        <v>1</v>
      </c>
      <c r="T7" s="40">
        <v>0</v>
      </c>
      <c r="U7" s="40">
        <v>0</v>
      </c>
      <c r="V7" s="22">
        <f t="shared" si="0"/>
        <v>73.409090909091034</v>
      </c>
      <c r="W7" s="23" t="s">
        <v>9</v>
      </c>
      <c r="X7" s="24">
        <v>1000</v>
      </c>
    </row>
    <row r="8" spans="1:24" x14ac:dyDescent="0.25">
      <c r="A8" s="31" t="s">
        <v>94</v>
      </c>
      <c r="B8" s="20">
        <v>1</v>
      </c>
      <c r="C8" s="20">
        <v>-0.25</v>
      </c>
      <c r="D8" s="20">
        <v>0</v>
      </c>
      <c r="E8" s="20">
        <v>0</v>
      </c>
      <c r="F8" s="20">
        <v>0</v>
      </c>
      <c r="G8" s="21">
        <v>0</v>
      </c>
      <c r="H8" s="21">
        <v>0</v>
      </c>
      <c r="I8" s="39">
        <v>0</v>
      </c>
      <c r="J8" s="21">
        <v>0</v>
      </c>
      <c r="K8" s="21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22">
        <f t="shared" si="0"/>
        <v>0</v>
      </c>
      <c r="W8" s="25" t="s">
        <v>67</v>
      </c>
      <c r="X8" s="24">
        <v>0</v>
      </c>
    </row>
    <row r="9" spans="1:24" x14ac:dyDescent="0.25">
      <c r="A9" s="31" t="s">
        <v>95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1">
        <v>1</v>
      </c>
      <c r="H9" s="21">
        <v>-0.25</v>
      </c>
      <c r="I9" s="39">
        <v>0</v>
      </c>
      <c r="J9" s="21">
        <v>0</v>
      </c>
      <c r="K9" s="21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22">
        <f t="shared" si="0"/>
        <v>1.2878587085651816E-14</v>
      </c>
      <c r="W9" s="25" t="s">
        <v>67</v>
      </c>
      <c r="X9" s="24">
        <v>0</v>
      </c>
    </row>
    <row r="10" spans="1:24" x14ac:dyDescent="0.25">
      <c r="A10" s="31" t="s">
        <v>96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1">
        <v>0</v>
      </c>
      <c r="H10" s="21">
        <v>0</v>
      </c>
      <c r="I10" s="39">
        <v>0</v>
      </c>
      <c r="J10" s="21">
        <v>0</v>
      </c>
      <c r="K10" s="21">
        <v>0</v>
      </c>
      <c r="L10" s="56">
        <v>1</v>
      </c>
      <c r="M10" s="56">
        <v>-0.25</v>
      </c>
      <c r="N10" s="56">
        <v>0</v>
      </c>
      <c r="O10" s="56">
        <v>0</v>
      </c>
      <c r="P10" s="56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22">
        <f t="shared" si="0"/>
        <v>0</v>
      </c>
      <c r="W10" s="25" t="s">
        <v>67</v>
      </c>
      <c r="X10" s="24">
        <v>0</v>
      </c>
    </row>
    <row r="11" spans="1:24" x14ac:dyDescent="0.25">
      <c r="A11" s="31" t="s">
        <v>97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1">
        <v>0</v>
      </c>
      <c r="H11" s="21">
        <v>0</v>
      </c>
      <c r="I11" s="39">
        <v>0</v>
      </c>
      <c r="J11" s="21">
        <v>0</v>
      </c>
      <c r="K11" s="21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40">
        <v>1</v>
      </c>
      <c r="R11" s="40">
        <v>-0.25</v>
      </c>
      <c r="S11" s="40">
        <v>0</v>
      </c>
      <c r="T11" s="40">
        <v>0</v>
      </c>
      <c r="U11" s="40">
        <v>0</v>
      </c>
      <c r="V11" s="22">
        <f t="shared" si="0"/>
        <v>0</v>
      </c>
      <c r="W11" s="25" t="s">
        <v>67</v>
      </c>
      <c r="X11" s="24">
        <v>0</v>
      </c>
    </row>
    <row r="12" spans="1:24" s="18" customFormat="1" x14ac:dyDescent="0.25">
      <c r="A12" s="31" t="s">
        <v>93</v>
      </c>
      <c r="B12" s="32">
        <v>0</v>
      </c>
      <c r="C12" s="32">
        <v>0</v>
      </c>
      <c r="D12" s="32">
        <v>1</v>
      </c>
      <c r="E12" s="32">
        <v>-0.1</v>
      </c>
      <c r="F12" s="32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5">
        <f t="shared" si="0"/>
        <v>9.2370555648813024E-14</v>
      </c>
      <c r="W12" s="36" t="s">
        <v>15</v>
      </c>
      <c r="X12" s="37">
        <v>0</v>
      </c>
    </row>
    <row r="13" spans="1:24" s="18" customFormat="1" x14ac:dyDescent="0.25">
      <c r="A13" s="31" t="s">
        <v>98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3">
        <v>0</v>
      </c>
      <c r="H13" s="33">
        <v>0</v>
      </c>
      <c r="I13" s="33">
        <v>1</v>
      </c>
      <c r="J13" s="33">
        <v>-0.1</v>
      </c>
      <c r="K13" s="33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5">
        <f t="shared" si="0"/>
        <v>-6.7501559897209522E-15</v>
      </c>
      <c r="W13" s="36" t="s">
        <v>15</v>
      </c>
      <c r="X13" s="37">
        <v>0</v>
      </c>
    </row>
    <row r="14" spans="1:24" s="18" customFormat="1" x14ac:dyDescent="0.25">
      <c r="A14" s="31" t="s">
        <v>99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57">
        <v>0</v>
      </c>
      <c r="M14" s="57">
        <v>0</v>
      </c>
      <c r="N14" s="57">
        <v>1</v>
      </c>
      <c r="O14" s="57">
        <v>-0.1</v>
      </c>
      <c r="P14" s="57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5">
        <f t="shared" si="0"/>
        <v>0</v>
      </c>
      <c r="W14" s="36" t="s">
        <v>15</v>
      </c>
      <c r="X14" s="37">
        <v>0</v>
      </c>
    </row>
    <row r="15" spans="1:24" s="18" customFormat="1" x14ac:dyDescent="0.25">
      <c r="A15" s="31" t="s">
        <v>100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34">
        <v>0</v>
      </c>
      <c r="R15" s="34">
        <v>0</v>
      </c>
      <c r="S15" s="34">
        <v>1</v>
      </c>
      <c r="T15" s="34">
        <v>-0.1</v>
      </c>
      <c r="U15" s="34">
        <v>0</v>
      </c>
      <c r="V15" s="35">
        <f t="shared" si="0"/>
        <v>5.7500000000000293</v>
      </c>
      <c r="W15" s="36" t="s">
        <v>15</v>
      </c>
      <c r="X15" s="37">
        <v>0</v>
      </c>
    </row>
    <row r="16" spans="1:24" x14ac:dyDescent="0.25">
      <c r="A16" s="31" t="s">
        <v>101</v>
      </c>
      <c r="B16" s="20">
        <v>1</v>
      </c>
      <c r="C16" s="20">
        <v>1</v>
      </c>
      <c r="D16" s="20">
        <v>-2</v>
      </c>
      <c r="E16" s="20">
        <v>-2</v>
      </c>
      <c r="F16" s="20">
        <v>0</v>
      </c>
      <c r="G16" s="21">
        <v>0</v>
      </c>
      <c r="H16" s="21">
        <v>0</v>
      </c>
      <c r="I16" s="39">
        <v>0</v>
      </c>
      <c r="J16" s="21">
        <v>0</v>
      </c>
      <c r="K16" s="21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22">
        <f t="shared" si="0"/>
        <v>-2.2737367544323206E-13</v>
      </c>
      <c r="W16" s="25" t="s">
        <v>67</v>
      </c>
      <c r="X16" s="24">
        <v>0</v>
      </c>
    </row>
    <row r="17" spans="1:25" x14ac:dyDescent="0.25">
      <c r="A17" s="31" t="s">
        <v>102</v>
      </c>
      <c r="B17" s="20">
        <v>1</v>
      </c>
      <c r="C17" s="20">
        <v>1</v>
      </c>
      <c r="D17" s="20">
        <v>0</v>
      </c>
      <c r="E17" s="20">
        <v>0</v>
      </c>
      <c r="F17" s="20">
        <v>-3</v>
      </c>
      <c r="G17" s="21">
        <v>0</v>
      </c>
      <c r="H17" s="21">
        <v>0</v>
      </c>
      <c r="I17" s="39">
        <v>0</v>
      </c>
      <c r="J17" s="21">
        <v>0</v>
      </c>
      <c r="K17" s="21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22">
        <f t="shared" ref="V17:V23" si="5">SUMPRODUCT(B17:U17,$B$25:$U$25)</f>
        <v>2.2737367544323206E-13</v>
      </c>
      <c r="W17" s="25" t="s">
        <v>67</v>
      </c>
      <c r="X17" s="24">
        <v>0</v>
      </c>
    </row>
    <row r="18" spans="1:25" x14ac:dyDescent="0.25">
      <c r="A18" s="31" t="s">
        <v>103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1">
        <v>1</v>
      </c>
      <c r="H18" s="21">
        <v>1</v>
      </c>
      <c r="I18" s="39">
        <v>-2</v>
      </c>
      <c r="J18" s="21">
        <v>-2</v>
      </c>
      <c r="K18" s="21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22">
        <f t="shared" si="5"/>
        <v>-1.2212453270876722E-13</v>
      </c>
      <c r="W18" s="25" t="s">
        <v>67</v>
      </c>
      <c r="X18" s="24">
        <v>0</v>
      </c>
    </row>
    <row r="19" spans="1:25" x14ac:dyDescent="0.25">
      <c r="A19" s="31" t="s">
        <v>104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1">
        <v>1</v>
      </c>
      <c r="H19" s="21">
        <v>1</v>
      </c>
      <c r="I19" s="39">
        <v>0</v>
      </c>
      <c r="J19" s="21">
        <v>0</v>
      </c>
      <c r="K19" s="21">
        <v>-3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22">
        <f t="shared" si="5"/>
        <v>-5.1070259132757201E-14</v>
      </c>
      <c r="W19" s="25" t="s">
        <v>67</v>
      </c>
      <c r="X19" s="24">
        <v>0</v>
      </c>
    </row>
    <row r="20" spans="1:25" x14ac:dyDescent="0.25">
      <c r="A20" s="31" t="s">
        <v>105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1">
        <v>0</v>
      </c>
      <c r="H20" s="21">
        <v>0</v>
      </c>
      <c r="I20" s="39">
        <v>0</v>
      </c>
      <c r="J20" s="21">
        <v>0</v>
      </c>
      <c r="K20" s="21">
        <v>0</v>
      </c>
      <c r="L20" s="56">
        <v>1</v>
      </c>
      <c r="M20" s="56">
        <v>1</v>
      </c>
      <c r="N20" s="56">
        <v>-2</v>
      </c>
      <c r="O20" s="56">
        <v>-2</v>
      </c>
      <c r="P20" s="56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22">
        <f t="shared" si="5"/>
        <v>0</v>
      </c>
      <c r="W20" s="25" t="s">
        <v>67</v>
      </c>
      <c r="X20" s="24">
        <v>0</v>
      </c>
    </row>
    <row r="21" spans="1:25" x14ac:dyDescent="0.25">
      <c r="A21" s="31" t="s">
        <v>106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1">
        <v>0</v>
      </c>
      <c r="H21" s="21">
        <v>0</v>
      </c>
      <c r="I21" s="39">
        <v>0</v>
      </c>
      <c r="J21" s="21">
        <v>0</v>
      </c>
      <c r="K21" s="21">
        <v>0</v>
      </c>
      <c r="L21" s="56">
        <v>1</v>
      </c>
      <c r="M21" s="56">
        <v>1</v>
      </c>
      <c r="N21" s="56">
        <v>0</v>
      </c>
      <c r="O21" s="56">
        <v>0</v>
      </c>
      <c r="P21" s="56">
        <v>-3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22">
        <f t="shared" si="5"/>
        <v>0</v>
      </c>
      <c r="W21" s="25" t="s">
        <v>67</v>
      </c>
      <c r="X21" s="24">
        <v>0</v>
      </c>
    </row>
    <row r="22" spans="1:25" x14ac:dyDescent="0.25">
      <c r="A22" s="31" t="s">
        <v>105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1">
        <v>0</v>
      </c>
      <c r="H22" s="21">
        <v>0</v>
      </c>
      <c r="I22" s="39">
        <v>0</v>
      </c>
      <c r="J22" s="21">
        <v>0</v>
      </c>
      <c r="K22" s="21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40">
        <v>1</v>
      </c>
      <c r="R22" s="40">
        <v>1</v>
      </c>
      <c r="S22" s="40">
        <v>-2</v>
      </c>
      <c r="T22" s="40">
        <v>-2</v>
      </c>
      <c r="U22" s="40">
        <v>0</v>
      </c>
      <c r="V22" s="22">
        <f t="shared" si="5"/>
        <v>2.8421709430404007E-14</v>
      </c>
      <c r="W22" s="25" t="s">
        <v>67</v>
      </c>
      <c r="X22" s="24">
        <v>0</v>
      </c>
    </row>
    <row r="23" spans="1:25" x14ac:dyDescent="0.25">
      <c r="A23" s="31" t="s">
        <v>106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1">
        <v>0</v>
      </c>
      <c r="H23" s="21">
        <v>0</v>
      </c>
      <c r="I23" s="39">
        <v>0</v>
      </c>
      <c r="J23" s="21">
        <v>0</v>
      </c>
      <c r="K23" s="21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40">
        <v>1</v>
      </c>
      <c r="R23" s="40">
        <v>1</v>
      </c>
      <c r="S23" s="40">
        <v>0</v>
      </c>
      <c r="T23" s="40">
        <v>0</v>
      </c>
      <c r="U23" s="40">
        <v>-3</v>
      </c>
      <c r="V23" s="22">
        <f t="shared" si="5"/>
        <v>2.8421709430404007E-14</v>
      </c>
      <c r="W23" s="25" t="s">
        <v>67</v>
      </c>
      <c r="X23" s="24">
        <v>0</v>
      </c>
    </row>
    <row r="24" spans="1:25" x14ac:dyDescent="0.25">
      <c r="A24" s="31" t="s">
        <v>16</v>
      </c>
      <c r="B24" s="20">
        <v>15</v>
      </c>
      <c r="C24" s="20">
        <v>15</v>
      </c>
      <c r="D24" s="20">
        <v>15</v>
      </c>
      <c r="E24" s="20">
        <v>15</v>
      </c>
      <c r="F24" s="20">
        <v>15</v>
      </c>
      <c r="G24" s="21">
        <v>8</v>
      </c>
      <c r="H24" s="21">
        <v>8</v>
      </c>
      <c r="I24" s="39">
        <v>8</v>
      </c>
      <c r="J24" s="21">
        <v>8</v>
      </c>
      <c r="K24" s="21">
        <v>8</v>
      </c>
      <c r="L24" s="56">
        <v>8</v>
      </c>
      <c r="M24" s="56">
        <v>8</v>
      </c>
      <c r="N24" s="56">
        <v>8</v>
      </c>
      <c r="O24" s="56">
        <v>8</v>
      </c>
      <c r="P24" s="56">
        <v>8</v>
      </c>
      <c r="Q24" s="40">
        <v>12</v>
      </c>
      <c r="R24" s="40">
        <v>12</v>
      </c>
      <c r="S24" s="40">
        <v>12</v>
      </c>
      <c r="T24" s="40">
        <v>12</v>
      </c>
      <c r="U24" s="40">
        <v>12</v>
      </c>
      <c r="V24" s="26">
        <f>SUMPRODUCT(B24:U24,$B$25:$U$25)</f>
        <v>40425</v>
      </c>
      <c r="W24" s="4"/>
      <c r="X24" s="7"/>
      <c r="Y24" s="3"/>
    </row>
    <row r="25" spans="1:25" s="5" customFormat="1" x14ac:dyDescent="0.25">
      <c r="A25" s="38" t="s">
        <v>18</v>
      </c>
      <c r="B25" s="27">
        <v>270</v>
      </c>
      <c r="C25" s="27">
        <v>1080</v>
      </c>
      <c r="D25" s="27">
        <v>61.363636363636459</v>
      </c>
      <c r="E25" s="27">
        <v>613.63636363636363</v>
      </c>
      <c r="F25" s="27">
        <v>449.99999999999994</v>
      </c>
      <c r="G25" s="28">
        <v>1.2878587085651816E-14</v>
      </c>
      <c r="H25" s="28">
        <v>0</v>
      </c>
      <c r="I25" s="28">
        <v>0</v>
      </c>
      <c r="J25" s="28">
        <v>6.7501559897209518E-14</v>
      </c>
      <c r="K25" s="28">
        <v>2.1316282072803006E-14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29">
        <v>29.999999999999993</v>
      </c>
      <c r="R25" s="29">
        <v>119.99999999999997</v>
      </c>
      <c r="S25" s="29">
        <v>12.04545454545457</v>
      </c>
      <c r="T25" s="29">
        <v>62.954545454545404</v>
      </c>
      <c r="U25" s="29">
        <v>49.999999999999986</v>
      </c>
      <c r="V25" s="4"/>
      <c r="W25" s="7"/>
      <c r="X25" s="3"/>
    </row>
    <row r="29" spans="1:25" s="5" customFormat="1" x14ac:dyDescent="0.25">
      <c r="A29" s="6" t="s">
        <v>17</v>
      </c>
      <c r="B29" s="11"/>
      <c r="C29" s="11"/>
      <c r="D29" s="11">
        <f>SUM(B25:F25)</f>
        <v>2475</v>
      </c>
      <c r="E29" s="11"/>
      <c r="F29" s="11"/>
      <c r="G29" s="12"/>
      <c r="H29" s="12"/>
      <c r="I29" s="12">
        <f>SUM(G25:K25)</f>
        <v>1.0169642905566434E-13</v>
      </c>
      <c r="J29" s="12"/>
      <c r="K29" s="12"/>
      <c r="L29" s="59"/>
      <c r="M29" s="59"/>
      <c r="N29" s="59">
        <f>SUM(L25:P25)</f>
        <v>0</v>
      </c>
      <c r="O29" s="59"/>
      <c r="P29" s="59"/>
      <c r="Q29" s="13"/>
      <c r="R29" s="13"/>
      <c r="S29" s="13">
        <f>SUM(Q25:U25)</f>
        <v>274.99999999999994</v>
      </c>
      <c r="T29" s="14"/>
      <c r="U29" s="15"/>
      <c r="V29" s="4"/>
      <c r="W29" s="10"/>
      <c r="X29" s="4"/>
    </row>
    <row r="30" spans="1:25" s="5" customFormat="1" x14ac:dyDescent="0.25">
      <c r="A30" s="6" t="s">
        <v>66</v>
      </c>
      <c r="B30" s="11"/>
      <c r="C30" s="11"/>
      <c r="D30" s="11">
        <f>SUMPRODUCT(B3:F3,B25:F25)</f>
        <v>10501.363636363636</v>
      </c>
      <c r="E30" s="11"/>
      <c r="F30" s="11"/>
      <c r="G30" s="12"/>
      <c r="H30" s="12"/>
      <c r="I30" s="12">
        <f>SUMPRODUCT(G3:K3,G25:K25)</f>
        <v>8.3355544688856753E-13</v>
      </c>
      <c r="J30" s="12"/>
      <c r="K30" s="12"/>
      <c r="L30" s="59"/>
      <c r="M30" s="59"/>
      <c r="N30" s="59">
        <f>SUMPRODUCT(L3:P3,L25:P25)</f>
        <v>0</v>
      </c>
      <c r="O30" s="59"/>
      <c r="P30" s="59"/>
      <c r="Q30" s="13"/>
      <c r="R30" s="13"/>
      <c r="S30" s="13">
        <f>SUMPRODUCT(Q3:U3,Q25:U25)</f>
        <v>1698.6363636363635</v>
      </c>
      <c r="T30" s="14"/>
      <c r="U30" s="15"/>
      <c r="V30" s="4"/>
      <c r="W30" s="10"/>
      <c r="X30" s="4"/>
    </row>
  </sheetData>
  <mergeCells count="4">
    <mergeCell ref="B1:F1"/>
    <mergeCell ref="G1:K1"/>
    <mergeCell ref="L1:P1"/>
    <mergeCell ref="Q1:U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&amp;LSAD-2011/12&amp;CTrabalho de PL&amp;R&amp;D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Answer Report 1</vt:lpstr>
      <vt:lpstr>Sensitivity Report 1</vt:lpstr>
      <vt:lpstr>ex (b)</vt:lpstr>
      <vt:lpstr>'ex (b)'!Print_Titles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Candida Mourao</dc:creator>
  <cp:lastModifiedBy>Maria Candida Mourao</cp:lastModifiedBy>
  <cp:lastPrinted>2012-03-09T10:07:25Z</cp:lastPrinted>
  <dcterms:created xsi:type="dcterms:W3CDTF">2012-03-04T13:39:49Z</dcterms:created>
  <dcterms:modified xsi:type="dcterms:W3CDTF">2012-03-23T15:49:34Z</dcterms:modified>
</cp:coreProperties>
</file>