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cente\Desktop\"/>
    </mc:Choice>
  </mc:AlternateContent>
  <bookViews>
    <workbookView xWindow="0" yWindow="0" windowWidth="15360" windowHeight="99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7" i="1" l="1"/>
  <c r="E56" i="1"/>
  <c r="I54" i="1"/>
  <c r="H54" i="1"/>
  <c r="G54" i="1"/>
  <c r="F54" i="1"/>
  <c r="B47" i="1"/>
  <c r="E45" i="1"/>
  <c r="I41" i="1"/>
  <c r="H41" i="1"/>
  <c r="G41" i="1"/>
  <c r="F41" i="1"/>
  <c r="E41" i="1"/>
  <c r="C44" i="1"/>
  <c r="I43" i="1"/>
  <c r="H43" i="1"/>
  <c r="G43" i="1"/>
  <c r="F43" i="1"/>
  <c r="H42" i="1"/>
  <c r="G42" i="1"/>
  <c r="F42" i="1"/>
  <c r="I42" i="1"/>
  <c r="A29" i="1"/>
  <c r="A20" i="1"/>
  <c r="A21" i="1" s="1"/>
  <c r="I13" i="1"/>
  <c r="I14" i="1" s="1"/>
  <c r="H13" i="1"/>
  <c r="H14" i="1" s="1"/>
  <c r="G13" i="1"/>
  <c r="G14" i="1" s="1"/>
  <c r="F13" i="1"/>
  <c r="F14" i="1" s="1"/>
  <c r="F15" i="1" s="1"/>
  <c r="E13" i="1"/>
  <c r="E14" i="1" s="1"/>
  <c r="C18" i="1" s="1"/>
  <c r="C7" i="1"/>
  <c r="G15" i="1" l="1"/>
  <c r="H15" i="1" s="1"/>
  <c r="I15" i="1" s="1"/>
</calcChain>
</file>

<file path=xl/sharedStrings.xml><?xml version="1.0" encoding="utf-8"?>
<sst xmlns="http://schemas.openxmlformats.org/spreadsheetml/2006/main" count="48" uniqueCount="39">
  <si>
    <t xml:space="preserve">Case  Virus Free </t>
  </si>
  <si>
    <t xml:space="preserve">Using the mesures for selecting projects and complementar methodologies </t>
  </si>
  <si>
    <t>Data (computed in the last classes):</t>
  </si>
  <si>
    <t>WACC=</t>
  </si>
  <si>
    <t>7.5%</t>
  </si>
  <si>
    <t>GCF</t>
  </si>
  <si>
    <t>Op CF + VR</t>
  </si>
  <si>
    <t>NPV=??</t>
  </si>
  <si>
    <t xml:space="preserve">GCF </t>
  </si>
  <si>
    <t>Discount coeff</t>
  </si>
  <si>
    <t>GCF (discounted)</t>
  </si>
  <si>
    <t>GCF discounted &amp; acc</t>
  </si>
  <si>
    <t>IRR=??</t>
  </si>
  <si>
    <t>NPV=</t>
  </si>
  <si>
    <t>Using the excel formula:</t>
  </si>
  <si>
    <t>minus</t>
  </si>
  <si>
    <t>how to represent it? (the formula NPV== etc etc)</t>
  </si>
  <si>
    <t>IRR=</t>
  </si>
  <si>
    <t>answer: VF has a positive NPV . It is accepted.</t>
  </si>
  <si>
    <t>answer: VF has na IRR which is higher than the WACC (computed ; 7.5%)</t>
  </si>
  <si>
    <t xml:space="preserve">It is accepted. </t>
  </si>
  <si>
    <t>Modified IRR=???</t>
  </si>
  <si>
    <t>Re-investement rate (given)= 5%</t>
  </si>
  <si>
    <t>Op CF + VR (reinvested)</t>
  </si>
  <si>
    <t>reinvest coeff</t>
  </si>
  <si>
    <t>SUM Op CF + VR (reinvested)</t>
  </si>
  <si>
    <t>Investment (Fixed Cap&amp;Working Cap)</t>
  </si>
  <si>
    <t>discount coeff</t>
  </si>
  <si>
    <t>Investment (Fixed Cap&amp;Working Cap) discounted</t>
  </si>
  <si>
    <t>SUM Investment (Fx Cap &amp; Working Cap) discounted</t>
  </si>
  <si>
    <t>IRR modified =</t>
  </si>
  <si>
    <t xml:space="preserve">answer: </t>
  </si>
  <si>
    <t>answer: the IRR modified is LOWER than the WACC. The project is not accepted</t>
  </si>
  <si>
    <t>RI Rentability Index ??</t>
  </si>
  <si>
    <t>INVESTMENT (Fixed Cap &amp; Working Cap)</t>
  </si>
  <si>
    <t xml:space="preserve">Op CF + VR ; discounted </t>
  </si>
  <si>
    <t>Investment (Fixed Cap&amp;Working Cap) ;discounted</t>
  </si>
  <si>
    <t>SUM Op CF + VR (discounted)</t>
  </si>
  <si>
    <t xml:space="preserve">Rentability index=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</si>
</sst>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0.00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b/>
      <i/>
      <sz val="11"/>
      <color theme="4" tint="-0.499984740745262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0" fontId="0" fillId="0" borderId="0" xfId="0" applyNumberFormat="1"/>
    <xf numFmtId="0" fontId="0" fillId="2" borderId="0" xfId="0" applyFill="1"/>
    <xf numFmtId="0" fontId="1" fillId="2" borderId="0" xfId="0" applyFont="1" applyFill="1"/>
    <xf numFmtId="0" fontId="1" fillId="0" borderId="0" xfId="0" applyFont="1"/>
    <xf numFmtId="0" fontId="1" fillId="3" borderId="0" xfId="0" applyFont="1" applyFill="1"/>
    <xf numFmtId="0" fontId="3" fillId="4" borderId="0" xfId="0" applyFont="1" applyFill="1"/>
    <xf numFmtId="8" fontId="3" fillId="4" borderId="0" xfId="0" applyNumberFormat="1" applyFont="1" applyFill="1"/>
    <xf numFmtId="8" fontId="4" fillId="4" borderId="0" xfId="0" applyNumberFormat="1" applyFont="1" applyFill="1"/>
    <xf numFmtId="0" fontId="0" fillId="3" borderId="0" xfId="0" applyFill="1"/>
    <xf numFmtId="164" fontId="0" fillId="0" borderId="0" xfId="0" applyNumberFormat="1"/>
    <xf numFmtId="0" fontId="5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8"/>
  <sheetViews>
    <sheetView tabSelected="1" zoomScale="140" zoomScaleNormal="140" workbookViewId="0">
      <selection activeCell="C59" sqref="C59"/>
    </sheetView>
  </sheetViews>
  <sheetFormatPr defaultRowHeight="15" x14ac:dyDescent="0.25"/>
  <cols>
    <col min="1" max="1" width="22.28515625" customWidth="1"/>
  </cols>
  <sheetData>
    <row r="2" spans="1:9" x14ac:dyDescent="0.25">
      <c r="B2" t="s">
        <v>0</v>
      </c>
    </row>
    <row r="4" spans="1:9" x14ac:dyDescent="0.25">
      <c r="B4" t="s">
        <v>1</v>
      </c>
    </row>
    <row r="6" spans="1:9" x14ac:dyDescent="0.25">
      <c r="A6" t="s">
        <v>2</v>
      </c>
      <c r="E6">
        <v>0</v>
      </c>
      <c r="F6">
        <v>1</v>
      </c>
      <c r="G6">
        <v>2</v>
      </c>
      <c r="H6">
        <v>3</v>
      </c>
      <c r="I6">
        <v>4</v>
      </c>
    </row>
    <row r="7" spans="1:9" x14ac:dyDescent="0.25">
      <c r="A7" t="s">
        <v>3</v>
      </c>
      <c r="B7" s="1" t="s">
        <v>4</v>
      </c>
      <c r="C7">
        <f>0.075</f>
        <v>7.4999999999999997E-2</v>
      </c>
    </row>
    <row r="8" spans="1:9" x14ac:dyDescent="0.25">
      <c r="A8" t="s">
        <v>5</v>
      </c>
      <c r="E8">
        <v>-687000</v>
      </c>
      <c r="F8">
        <v>1320</v>
      </c>
      <c r="G8">
        <v>59930</v>
      </c>
      <c r="H8">
        <v>156903</v>
      </c>
      <c r="I8">
        <v>683739</v>
      </c>
    </row>
    <row r="9" spans="1:9" x14ac:dyDescent="0.25">
      <c r="A9" t="s">
        <v>6</v>
      </c>
      <c r="E9">
        <v>0</v>
      </c>
      <c r="F9">
        <v>97500</v>
      </c>
      <c r="G9">
        <v>157500</v>
      </c>
      <c r="H9">
        <v>190283.8</v>
      </c>
      <c r="I9">
        <v>684133</v>
      </c>
    </row>
    <row r="10" spans="1:9" x14ac:dyDescent="0.25">
      <c r="E10">
        <v>0</v>
      </c>
      <c r="F10">
        <v>1</v>
      </c>
      <c r="G10">
        <v>2</v>
      </c>
      <c r="H10">
        <v>3</v>
      </c>
      <c r="I10">
        <v>4</v>
      </c>
    </row>
    <row r="11" spans="1:9" x14ac:dyDescent="0.25">
      <c r="A11" s="3" t="s">
        <v>7</v>
      </c>
    </row>
    <row r="12" spans="1:9" x14ac:dyDescent="0.25">
      <c r="A12" t="s">
        <v>8</v>
      </c>
      <c r="E12">
        <v>-687000</v>
      </c>
      <c r="F12">
        <v>1320</v>
      </c>
      <c r="G12">
        <v>59930</v>
      </c>
      <c r="H12">
        <v>156903</v>
      </c>
      <c r="I12">
        <v>683739</v>
      </c>
    </row>
    <row r="13" spans="1:9" x14ac:dyDescent="0.25">
      <c r="A13" t="s">
        <v>9</v>
      </c>
      <c r="E13">
        <f>1/(1+0.075)^E6</f>
        <v>1</v>
      </c>
      <c r="F13">
        <f t="shared" ref="F13:I13" si="0">1/(1+0.075)^F6</f>
        <v>0.93023255813953487</v>
      </c>
      <c r="G13">
        <f t="shared" si="0"/>
        <v>0.86533261222282321</v>
      </c>
      <c r="H13">
        <f t="shared" si="0"/>
        <v>0.80496056950960304</v>
      </c>
      <c r="I13">
        <f t="shared" si="0"/>
        <v>0.7488005297763749</v>
      </c>
    </row>
    <row r="14" spans="1:9" x14ac:dyDescent="0.25">
      <c r="A14" t="s">
        <v>10</v>
      </c>
      <c r="E14">
        <f t="shared" ref="E14:I14" si="1">E12*E13</f>
        <v>-687000</v>
      </c>
      <c r="F14">
        <f t="shared" si="1"/>
        <v>1227.9069767441861</v>
      </c>
      <c r="G14">
        <f t="shared" si="1"/>
        <v>51859.383450513793</v>
      </c>
      <c r="H14">
        <f t="shared" si="1"/>
        <v>126300.72823776524</v>
      </c>
      <c r="I14">
        <f t="shared" si="1"/>
        <v>511984.12542876881</v>
      </c>
    </row>
    <row r="15" spans="1:9" x14ac:dyDescent="0.25">
      <c r="A15" t="s">
        <v>11</v>
      </c>
      <c r="E15">
        <v>-687000</v>
      </c>
      <c r="F15">
        <f>E15+F14</f>
        <v>-685772.09302325582</v>
      </c>
      <c r="G15">
        <f t="shared" ref="G15:I15" si="2">F15+G14</f>
        <v>-633912.70957274199</v>
      </c>
      <c r="H15">
        <f t="shared" si="2"/>
        <v>-507611.98133497674</v>
      </c>
      <c r="I15" s="4">
        <f t="shared" si="2"/>
        <v>4372.1440937920706</v>
      </c>
    </row>
    <row r="16" spans="1:9" x14ac:dyDescent="0.25">
      <c r="A16" t="s">
        <v>7</v>
      </c>
    </row>
    <row r="18" spans="1:7" x14ac:dyDescent="0.25">
      <c r="A18" s="5" t="s">
        <v>13</v>
      </c>
      <c r="C18">
        <f>SUM(E14:I14)</f>
        <v>4372.1440937920706</v>
      </c>
    </row>
    <row r="19" spans="1:7" x14ac:dyDescent="0.25">
      <c r="A19" s="6" t="s">
        <v>14</v>
      </c>
      <c r="B19" s="6"/>
      <c r="C19" s="6"/>
    </row>
    <row r="20" spans="1:7" x14ac:dyDescent="0.25">
      <c r="A20" s="7">
        <f>NPV(C7,F8:I8)</f>
        <v>691372.14409379207</v>
      </c>
      <c r="B20" s="6" t="s">
        <v>15</v>
      </c>
      <c r="C20" s="6">
        <v>687000</v>
      </c>
    </row>
    <row r="21" spans="1:7" x14ac:dyDescent="0.25">
      <c r="A21" s="8">
        <f>A20-C20</f>
        <v>4372.1440937920706</v>
      </c>
      <c r="B21" s="6"/>
      <c r="C21" s="6"/>
    </row>
    <row r="22" spans="1:7" x14ac:dyDescent="0.25">
      <c r="A22" t="s">
        <v>18</v>
      </c>
    </row>
    <row r="24" spans="1:7" x14ac:dyDescent="0.25">
      <c r="A24" s="3" t="s">
        <v>12</v>
      </c>
    </row>
    <row r="25" spans="1:7" x14ac:dyDescent="0.25">
      <c r="A25" t="s">
        <v>16</v>
      </c>
    </row>
    <row r="27" spans="1:7" x14ac:dyDescent="0.25">
      <c r="A27" s="9" t="s">
        <v>17</v>
      </c>
    </row>
    <row r="28" spans="1:7" x14ac:dyDescent="0.25">
      <c r="A28" s="6" t="s">
        <v>14</v>
      </c>
      <c r="B28" s="6"/>
    </row>
    <row r="29" spans="1:7" x14ac:dyDescent="0.25">
      <c r="A29" s="10">
        <f>IRR(E8:I8)</f>
        <v>7.6864097746008664E-2</v>
      </c>
    </row>
    <row r="30" spans="1:7" x14ac:dyDescent="0.25">
      <c r="A30" t="s">
        <v>19</v>
      </c>
      <c r="G30" t="s">
        <v>20</v>
      </c>
    </row>
    <row r="32" spans="1:7" x14ac:dyDescent="0.25">
      <c r="A32" s="2" t="s">
        <v>21</v>
      </c>
    </row>
    <row r="33" spans="1:9" x14ac:dyDescent="0.25">
      <c r="A33" t="s">
        <v>22</v>
      </c>
    </row>
    <row r="34" spans="1:9" x14ac:dyDescent="0.25">
      <c r="E34">
        <v>4</v>
      </c>
      <c r="F34">
        <v>3</v>
      </c>
      <c r="G34">
        <v>2</v>
      </c>
      <c r="H34">
        <v>1</v>
      </c>
      <c r="I34">
        <v>0</v>
      </c>
    </row>
    <row r="35" spans="1:9" x14ac:dyDescent="0.25">
      <c r="A35" t="s">
        <v>2</v>
      </c>
      <c r="E35">
        <v>0</v>
      </c>
      <c r="F35">
        <v>1</v>
      </c>
      <c r="G35">
        <v>2</v>
      </c>
      <c r="H35">
        <v>3</v>
      </c>
      <c r="I35">
        <v>4</v>
      </c>
    </row>
    <row r="36" spans="1:9" x14ac:dyDescent="0.25">
      <c r="A36" t="s">
        <v>3</v>
      </c>
      <c r="B36" t="s">
        <v>4</v>
      </c>
      <c r="C36">
        <v>7.4999999999999997E-2</v>
      </c>
    </row>
    <row r="37" spans="1:9" x14ac:dyDescent="0.25">
      <c r="A37" t="s">
        <v>5</v>
      </c>
      <c r="E37">
        <v>-687000</v>
      </c>
      <c r="F37">
        <v>1320</v>
      </c>
      <c r="G37">
        <v>59930</v>
      </c>
      <c r="H37">
        <v>156903</v>
      </c>
      <c r="I37">
        <v>683739</v>
      </c>
    </row>
    <row r="38" spans="1:9" x14ac:dyDescent="0.25">
      <c r="A38" t="s">
        <v>6</v>
      </c>
      <c r="E38">
        <v>0</v>
      </c>
      <c r="F38">
        <v>97500</v>
      </c>
      <c r="G38">
        <v>157500</v>
      </c>
      <c r="H38">
        <v>190283.8</v>
      </c>
      <c r="I38">
        <v>684133</v>
      </c>
    </row>
    <row r="39" spans="1:9" x14ac:dyDescent="0.25">
      <c r="A39" t="s">
        <v>26</v>
      </c>
      <c r="E39">
        <v>687000</v>
      </c>
      <c r="F39">
        <v>96180</v>
      </c>
      <c r="G39">
        <v>97570</v>
      </c>
      <c r="H39">
        <v>33380</v>
      </c>
      <c r="I39">
        <v>394</v>
      </c>
    </row>
    <row r="40" spans="1:9" s="12" customFormat="1" x14ac:dyDescent="0.25">
      <c r="A40" s="12" t="s">
        <v>27</v>
      </c>
      <c r="E40" s="12">
        <v>1</v>
      </c>
      <c r="F40" s="12">
        <v>0.93023255813953487</v>
      </c>
      <c r="G40" s="12">
        <v>0.86533261222282321</v>
      </c>
      <c r="H40" s="12">
        <v>0.80496056950960304</v>
      </c>
      <c r="I40" s="12">
        <v>0.7488005297763749</v>
      </c>
    </row>
    <row r="41" spans="1:9" x14ac:dyDescent="0.25">
      <c r="A41" t="s">
        <v>28</v>
      </c>
      <c r="E41">
        <f>E39*E40</f>
        <v>687000</v>
      </c>
      <c r="F41">
        <f t="shared" ref="F41:I41" si="3">F39*F40</f>
        <v>89469.767441860458</v>
      </c>
      <c r="G41">
        <f t="shared" si="3"/>
        <v>84430.502974580857</v>
      </c>
      <c r="H41">
        <f t="shared" si="3"/>
        <v>26869.58381023055</v>
      </c>
      <c r="I41">
        <f t="shared" si="3"/>
        <v>295.02740873189168</v>
      </c>
    </row>
    <row r="42" spans="1:9" s="12" customFormat="1" x14ac:dyDescent="0.25">
      <c r="A42" s="12" t="s">
        <v>24</v>
      </c>
      <c r="F42" s="12">
        <f t="shared" ref="F42:H42" si="4">(1+0.05)^F34</f>
        <v>1.1576250000000001</v>
      </c>
      <c r="G42" s="12">
        <f t="shared" si="4"/>
        <v>1.1025</v>
      </c>
      <c r="H42" s="12">
        <f t="shared" si="4"/>
        <v>1.05</v>
      </c>
      <c r="I42" s="12">
        <f>(1+0.05)^I34</f>
        <v>1</v>
      </c>
    </row>
    <row r="43" spans="1:9" x14ac:dyDescent="0.25">
      <c r="A43" t="s">
        <v>23</v>
      </c>
      <c r="F43">
        <f>F38*F42</f>
        <v>112868.43750000001</v>
      </c>
      <c r="G43">
        <f t="shared" ref="G43:I43" si="5">G38*G42</f>
        <v>173643.75</v>
      </c>
      <c r="H43">
        <f t="shared" si="5"/>
        <v>199797.99</v>
      </c>
      <c r="I43">
        <f t="shared" si="5"/>
        <v>684133</v>
      </c>
    </row>
    <row r="44" spans="1:9" x14ac:dyDescent="0.25">
      <c r="A44" s="11" t="s">
        <v>25</v>
      </c>
      <c r="B44" s="11"/>
      <c r="C44" s="11">
        <f>F43+G43+H43+I43</f>
        <v>1170443.1775</v>
      </c>
      <c r="D44" s="11"/>
      <c r="E44" s="11"/>
    </row>
    <row r="45" spans="1:9" x14ac:dyDescent="0.25">
      <c r="A45" s="11" t="s">
        <v>29</v>
      </c>
      <c r="B45" s="11"/>
      <c r="C45" s="11"/>
      <c r="D45" s="11"/>
      <c r="E45" s="11">
        <f>SUM(E41:I41)</f>
        <v>888064.88163540373</v>
      </c>
    </row>
    <row r="47" spans="1:9" x14ac:dyDescent="0.25">
      <c r="A47" s="9" t="s">
        <v>30</v>
      </c>
      <c r="B47" s="5">
        <f>((C44/E45)^0.25)-1</f>
        <v>7.1461102926974052E-2</v>
      </c>
    </row>
    <row r="48" spans="1:9" x14ac:dyDescent="0.25">
      <c r="A48" t="s">
        <v>32</v>
      </c>
    </row>
    <row r="50" spans="1:9" x14ac:dyDescent="0.25">
      <c r="A50" s="2" t="s">
        <v>33</v>
      </c>
    </row>
    <row r="51" spans="1:9" x14ac:dyDescent="0.25">
      <c r="A51" t="s">
        <v>34</v>
      </c>
      <c r="E51">
        <v>687000</v>
      </c>
      <c r="F51">
        <v>96180</v>
      </c>
      <c r="G51">
        <v>97570</v>
      </c>
      <c r="H51">
        <v>33380</v>
      </c>
      <c r="I51">
        <v>394</v>
      </c>
    </row>
    <row r="52" spans="1:9" x14ac:dyDescent="0.25">
      <c r="A52" t="s">
        <v>36</v>
      </c>
      <c r="E52">
        <v>687000</v>
      </c>
      <c r="F52">
        <v>89469.767441860458</v>
      </c>
      <c r="G52">
        <v>84430.502974580857</v>
      </c>
      <c r="H52">
        <v>26869.58381023055</v>
      </c>
      <c r="I52">
        <v>295.02740873189168</v>
      </c>
    </row>
    <row r="53" spans="1:9" x14ac:dyDescent="0.25">
      <c r="A53" t="s">
        <v>6</v>
      </c>
      <c r="E53">
        <v>0</v>
      </c>
      <c r="F53">
        <v>97500</v>
      </c>
      <c r="G53">
        <v>157500</v>
      </c>
      <c r="H53">
        <v>190283.8</v>
      </c>
      <c r="I53">
        <v>684133</v>
      </c>
    </row>
    <row r="54" spans="1:9" x14ac:dyDescent="0.25">
      <c r="A54" t="s">
        <v>35</v>
      </c>
      <c r="E54">
        <v>0</v>
      </c>
      <c r="F54">
        <f>F53*F40</f>
        <v>90697.674418604656</v>
      </c>
      <c r="G54">
        <f t="shared" ref="G54:I54" si="6">G53*G40</f>
        <v>136289.88642509465</v>
      </c>
      <c r="H54">
        <f t="shared" si="6"/>
        <v>153170.95601645138</v>
      </c>
      <c r="I54">
        <f t="shared" si="6"/>
        <v>512279.15283750067</v>
      </c>
    </row>
    <row r="55" spans="1:9" x14ac:dyDescent="0.25">
      <c r="A55" s="11" t="s">
        <v>29</v>
      </c>
      <c r="B55" s="11"/>
      <c r="C55" s="11"/>
      <c r="D55" s="11"/>
      <c r="E55" s="11">
        <v>888064.88163540373</v>
      </c>
    </row>
    <row r="56" spans="1:9" x14ac:dyDescent="0.25">
      <c r="A56" s="11" t="s">
        <v>37</v>
      </c>
      <c r="B56" s="11"/>
      <c r="C56" s="11"/>
      <c r="D56" s="11"/>
      <c r="E56" s="11">
        <f>F54+G54+H54+I54</f>
        <v>892437.66969765141</v>
      </c>
    </row>
    <row r="57" spans="1:9" x14ac:dyDescent="0.25">
      <c r="A57" s="5" t="s">
        <v>38</v>
      </c>
      <c r="B57" s="5">
        <f>E56/E55</f>
        <v>1.0049239511128907</v>
      </c>
    </row>
    <row r="58" spans="1:9" x14ac:dyDescent="0.25">
      <c r="A58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Docentes do ISEG</dc:creator>
  <cp:lastModifiedBy>Docentes do ISEG</cp:lastModifiedBy>
  <dcterms:created xsi:type="dcterms:W3CDTF">2015-04-27T09:22:12Z</dcterms:created>
  <dcterms:modified xsi:type="dcterms:W3CDTF">2016-03-02T10:08:00Z</dcterms:modified>
</cp:coreProperties>
</file>