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iscalidade 2017\iva\"/>
    </mc:Choice>
  </mc:AlternateContent>
  <bookViews>
    <workbookView xWindow="0" yWindow="0" windowWidth="12000" windowHeight="65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E7" i="1" l="1"/>
  <c r="E16" i="1"/>
  <c r="G16" i="1" s="1"/>
  <c r="D21" i="1"/>
  <c r="D15" i="1"/>
  <c r="F15" i="1" s="1"/>
  <c r="F22" i="1" s="1"/>
  <c r="D14" i="1"/>
  <c r="F14" i="1" s="1"/>
  <c r="D13" i="1"/>
  <c r="D12" i="1"/>
  <c r="F12" i="1" s="1"/>
  <c r="E11" i="1"/>
  <c r="D11" i="1"/>
  <c r="F11" i="1" s="1"/>
  <c r="E10" i="1"/>
  <c r="E9" i="1"/>
  <c r="G9" i="1" s="1"/>
  <c r="D4" i="1"/>
  <c r="E4" i="1"/>
  <c r="G4" i="1" s="1"/>
  <c r="E8" i="1"/>
  <c r="B8" i="1"/>
  <c r="B7" i="1"/>
  <c r="F18" i="1"/>
  <c r="G18" i="1"/>
  <c r="F19" i="1"/>
  <c r="G19" i="1"/>
  <c r="F20" i="1"/>
  <c r="G20" i="1"/>
  <c r="F21" i="1"/>
  <c r="G21" i="1"/>
  <c r="F5" i="1"/>
  <c r="G5" i="1"/>
  <c r="F6" i="1"/>
  <c r="G6" i="1"/>
  <c r="F7" i="1"/>
  <c r="F9" i="1"/>
  <c r="F10" i="1"/>
  <c r="G10" i="1"/>
  <c r="G11" i="1"/>
  <c r="G12" i="1"/>
  <c r="F13" i="1"/>
  <c r="G13" i="1"/>
  <c r="G14" i="1"/>
  <c r="G15" i="1"/>
  <c r="F16" i="1"/>
  <c r="F17" i="1"/>
  <c r="G17" i="1"/>
  <c r="F3" i="1"/>
  <c r="G3" i="1"/>
  <c r="F4" i="1"/>
  <c r="G2" i="1"/>
  <c r="F2" i="1"/>
  <c r="E6" i="1"/>
  <c r="B6" i="1"/>
  <c r="E5" i="1"/>
  <c r="D3" i="1"/>
  <c r="E3" i="1"/>
  <c r="E2" i="1"/>
  <c r="G22" i="1" l="1"/>
  <c r="F23" i="1" s="1"/>
  <c r="G8" i="1"/>
</calcChain>
</file>

<file path=xl/sharedStrings.xml><?xml version="1.0" encoding="utf-8"?>
<sst xmlns="http://schemas.openxmlformats.org/spreadsheetml/2006/main" count="27" uniqueCount="26">
  <si>
    <t>OPERAÇÃO</t>
  </si>
  <si>
    <t>IVA A FAVOR DO ESTADO</t>
  </si>
  <si>
    <t>IVA A FAVOR DO SUJEITO PASSIVO</t>
  </si>
  <si>
    <t>A1</t>
  </si>
  <si>
    <t>A2</t>
  </si>
  <si>
    <t>A3</t>
  </si>
  <si>
    <t>A4</t>
  </si>
  <si>
    <t>VALOR TRIBUTÁVEL</t>
  </si>
  <si>
    <t>A5</t>
  </si>
  <si>
    <t>A6</t>
  </si>
  <si>
    <t>A7</t>
  </si>
  <si>
    <t>A8</t>
  </si>
  <si>
    <t>A9</t>
  </si>
  <si>
    <t>A10</t>
  </si>
  <si>
    <t>B1</t>
  </si>
  <si>
    <t>B2</t>
  </si>
  <si>
    <t>B3</t>
  </si>
  <si>
    <t>B4</t>
  </si>
  <si>
    <t>B4A</t>
  </si>
  <si>
    <t>B5</t>
  </si>
  <si>
    <t>B6</t>
  </si>
  <si>
    <t>B7</t>
  </si>
  <si>
    <t>C1</t>
  </si>
  <si>
    <t>C2</t>
  </si>
  <si>
    <t>IVA A FAVOR DO SP</t>
  </si>
  <si>
    <t>TX.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</si>
</sst>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vertical="center"/>
    </xf>
    <xf numFmtId="44" fontId="3" fillId="0" borderId="0" xfId="1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4" fontId="4" fillId="0" borderId="1" xfId="1" applyNumberFormat="1" applyFont="1" applyBorder="1" applyAlignment="1">
      <alignment vertical="center"/>
    </xf>
    <xf numFmtId="9" fontId="4" fillId="0" borderId="1" xfId="2" applyFont="1" applyBorder="1" applyAlignment="1">
      <alignment vertical="center"/>
    </xf>
    <xf numFmtId="10" fontId="4" fillId="0" borderId="1" xfId="2" applyNumberFormat="1" applyFont="1" applyBorder="1" applyAlignment="1">
      <alignment vertical="center"/>
    </xf>
    <xf numFmtId="4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44" fontId="4" fillId="0" borderId="2" xfId="1" applyNumberFormat="1" applyFont="1" applyBorder="1" applyAlignment="1">
      <alignment horizontal="center" vertical="center"/>
    </xf>
    <xf numFmtId="44" fontId="4" fillId="0" borderId="3" xfId="1" applyNumberFormat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abSelected="1" zoomScale="90" zoomScaleNormal="90" workbookViewId="0">
      <selection activeCell="C16" sqref="C16"/>
    </sheetView>
  </sheetViews>
  <sheetFormatPr defaultRowHeight="18.75" x14ac:dyDescent="0.25"/>
  <cols>
    <col min="1" max="1" width="15.140625" style="1" bestFit="1" customWidth="1"/>
    <col min="2" max="2" width="26.7109375" style="1" bestFit="1" customWidth="1"/>
    <col min="3" max="3" width="11.5703125" style="1" customWidth="1"/>
    <col min="4" max="4" width="32.85546875" style="1" hidden="1" customWidth="1"/>
    <col min="5" max="5" width="45.5703125" style="1" hidden="1" customWidth="1"/>
    <col min="6" max="6" width="32.85546875" style="1" bestFit="1" customWidth="1"/>
    <col min="7" max="7" width="25.85546875" style="1" bestFit="1" customWidth="1"/>
    <col min="8" max="9" width="9.140625" style="1"/>
    <col min="10" max="10" width="13.5703125" style="1" bestFit="1" customWidth="1"/>
    <col min="11" max="11" width="12" style="1" bestFit="1" customWidth="1"/>
    <col min="12" max="16384" width="9.140625" style="1"/>
  </cols>
  <sheetData>
    <row r="1" spans="1:7" x14ac:dyDescent="0.25">
      <c r="A1" s="3" t="s">
        <v>0</v>
      </c>
      <c r="B1" s="3" t="s">
        <v>7</v>
      </c>
      <c r="C1" s="3" t="s">
        <v>25</v>
      </c>
      <c r="D1" s="3" t="s">
        <v>1</v>
      </c>
      <c r="E1" s="3" t="s">
        <v>2</v>
      </c>
      <c r="F1" s="3" t="s">
        <v>1</v>
      </c>
      <c r="G1" s="3" t="s">
        <v>24</v>
      </c>
    </row>
    <row r="2" spans="1:7" x14ac:dyDescent="0.25">
      <c r="A2" s="4" t="s">
        <v>3</v>
      </c>
      <c r="B2" s="5">
        <v>500000</v>
      </c>
      <c r="C2" s="6">
        <v>0.23</v>
      </c>
      <c r="D2" s="5">
        <v>0</v>
      </c>
      <c r="E2" s="5">
        <f t="shared" ref="E2:E7" si="0">+B2*C2</f>
        <v>115000</v>
      </c>
      <c r="F2" s="5">
        <f>+ROUND(D2,2)</f>
        <v>0</v>
      </c>
      <c r="G2" s="5">
        <f>+ROUND(E2,2)</f>
        <v>115000</v>
      </c>
    </row>
    <row r="3" spans="1:7" x14ac:dyDescent="0.25">
      <c r="A3" s="4" t="s">
        <v>4</v>
      </c>
      <c r="B3" s="5">
        <v>400000</v>
      </c>
      <c r="C3" s="6">
        <v>0.23</v>
      </c>
      <c r="D3" s="5">
        <f>+B3*C3</f>
        <v>92000</v>
      </c>
      <c r="E3" s="5">
        <f t="shared" si="0"/>
        <v>92000</v>
      </c>
      <c r="F3" s="5">
        <f t="shared" ref="F3:F5" si="1">+ROUND(D3,2)</f>
        <v>92000</v>
      </c>
      <c r="G3" s="5">
        <f t="shared" ref="G3:G5" si="2">+ROUND(E3,2)</f>
        <v>92000</v>
      </c>
    </row>
    <row r="4" spans="1:7" x14ac:dyDescent="0.25">
      <c r="A4" s="4" t="s">
        <v>5</v>
      </c>
      <c r="B4" s="5">
        <v>0</v>
      </c>
      <c r="C4" s="6">
        <v>0.23</v>
      </c>
      <c r="D4" s="5">
        <f>+B4*C4</f>
        <v>0</v>
      </c>
      <c r="E4" s="5">
        <f t="shared" si="0"/>
        <v>0</v>
      </c>
      <c r="F4" s="5">
        <f t="shared" si="1"/>
        <v>0</v>
      </c>
      <c r="G4" s="5">
        <f t="shared" si="2"/>
        <v>0</v>
      </c>
    </row>
    <row r="5" spans="1:7" x14ac:dyDescent="0.25">
      <c r="A5" s="4" t="s">
        <v>6</v>
      </c>
      <c r="B5" s="5">
        <v>2320</v>
      </c>
      <c r="C5" s="6">
        <v>0.23</v>
      </c>
      <c r="D5" s="5">
        <v>0</v>
      </c>
      <c r="E5" s="5">
        <f t="shared" si="0"/>
        <v>533.6</v>
      </c>
      <c r="F5" s="5">
        <f t="shared" si="1"/>
        <v>0</v>
      </c>
      <c r="G5" s="5">
        <f t="shared" si="2"/>
        <v>533.6</v>
      </c>
    </row>
    <row r="6" spans="1:7" x14ac:dyDescent="0.25">
      <c r="A6" s="4" t="s">
        <v>8</v>
      </c>
      <c r="B6" s="5">
        <f>270/(1+C6)</f>
        <v>254.71698113207546</v>
      </c>
      <c r="C6" s="6">
        <v>0.06</v>
      </c>
      <c r="D6" s="5">
        <v>0</v>
      </c>
      <c r="E6" s="5">
        <f t="shared" si="0"/>
        <v>15.283018867924527</v>
      </c>
      <c r="F6" s="5">
        <f t="shared" ref="F6:F21" si="3">+ROUND(D6,2)</f>
        <v>0</v>
      </c>
      <c r="G6" s="5">
        <f t="shared" ref="G6:G21" si="4">+ROUND(E6,2)</f>
        <v>15.28</v>
      </c>
    </row>
    <row r="7" spans="1:7" x14ac:dyDescent="0.25">
      <c r="A7" s="4" t="s">
        <v>9</v>
      </c>
      <c r="B7" s="5">
        <f>1300/(1+C7)</f>
        <v>1056.9105691056911</v>
      </c>
      <c r="C7" s="6">
        <v>0.23</v>
      </c>
      <c r="D7" s="5">
        <v>0</v>
      </c>
      <c r="E7" s="5">
        <f t="shared" si="0"/>
        <v>243.08943089430898</v>
      </c>
      <c r="F7" s="5">
        <f t="shared" si="3"/>
        <v>0</v>
      </c>
      <c r="G7" s="5">
        <f t="shared" si="4"/>
        <v>243.09</v>
      </c>
    </row>
    <row r="8" spans="1:7" x14ac:dyDescent="0.25">
      <c r="A8" s="4" t="s">
        <v>10</v>
      </c>
      <c r="B8" s="5">
        <f>+(0.65*9000)/(1+C8)</f>
        <v>4756.0975609756097</v>
      </c>
      <c r="C8" s="7">
        <v>0.23</v>
      </c>
      <c r="D8" s="5">
        <v>0</v>
      </c>
      <c r="E8" s="5">
        <f>+B8*C8*0.5</f>
        <v>546.95121951219517</v>
      </c>
      <c r="F8" s="5">
        <v>0</v>
      </c>
      <c r="G8" s="5">
        <f t="shared" si="4"/>
        <v>546.95000000000005</v>
      </c>
    </row>
    <row r="9" spans="1:7" x14ac:dyDescent="0.25">
      <c r="A9" s="4" t="s">
        <v>11</v>
      </c>
      <c r="B9" s="5">
        <v>0</v>
      </c>
      <c r="C9" s="6">
        <v>0.23</v>
      </c>
      <c r="D9" s="5">
        <v>0</v>
      </c>
      <c r="E9" s="5">
        <f t="shared" ref="E9:E10" si="5">+B9*C9*0.5</f>
        <v>0</v>
      </c>
      <c r="F9" s="5">
        <f t="shared" si="3"/>
        <v>0</v>
      </c>
      <c r="G9" s="5">
        <f t="shared" si="4"/>
        <v>0</v>
      </c>
    </row>
    <row r="10" spans="1:7" x14ac:dyDescent="0.25">
      <c r="A10" s="4" t="s">
        <v>12</v>
      </c>
      <c r="B10" s="5">
        <v>0</v>
      </c>
      <c r="C10" s="6">
        <v>0.23</v>
      </c>
      <c r="D10" s="5">
        <v>0</v>
      </c>
      <c r="E10" s="5">
        <f t="shared" si="5"/>
        <v>0</v>
      </c>
      <c r="F10" s="5">
        <f t="shared" si="3"/>
        <v>0</v>
      </c>
      <c r="G10" s="5">
        <f t="shared" si="4"/>
        <v>0</v>
      </c>
    </row>
    <row r="11" spans="1:7" x14ac:dyDescent="0.25">
      <c r="A11" s="4" t="s">
        <v>13</v>
      </c>
      <c r="B11" s="5">
        <v>30000</v>
      </c>
      <c r="C11" s="6">
        <v>0.23</v>
      </c>
      <c r="D11" s="5">
        <f>+B11*C11</f>
        <v>6900</v>
      </c>
      <c r="E11" s="5">
        <f>+B11*C11</f>
        <v>6900</v>
      </c>
      <c r="F11" s="5">
        <f t="shared" si="3"/>
        <v>6900</v>
      </c>
      <c r="G11" s="5">
        <f t="shared" si="4"/>
        <v>6900</v>
      </c>
    </row>
    <row r="12" spans="1:7" x14ac:dyDescent="0.25">
      <c r="A12" s="4" t="s">
        <v>14</v>
      </c>
      <c r="B12" s="5">
        <v>190000</v>
      </c>
      <c r="C12" s="6">
        <v>0.23</v>
      </c>
      <c r="D12" s="5">
        <f>+B12*C12</f>
        <v>43700</v>
      </c>
      <c r="E12" s="5">
        <v>0</v>
      </c>
      <c r="F12" s="5">
        <f t="shared" si="3"/>
        <v>43700</v>
      </c>
      <c r="G12" s="5">
        <f t="shared" si="4"/>
        <v>0</v>
      </c>
    </row>
    <row r="13" spans="1:7" x14ac:dyDescent="0.25">
      <c r="A13" s="4" t="s">
        <v>15</v>
      </c>
      <c r="B13" s="5">
        <v>350000</v>
      </c>
      <c r="C13" s="6">
        <v>0</v>
      </c>
      <c r="D13" s="5">
        <f>+B13*C13</f>
        <v>0</v>
      </c>
      <c r="E13" s="5">
        <v>0</v>
      </c>
      <c r="F13" s="5">
        <f t="shared" si="3"/>
        <v>0</v>
      </c>
      <c r="G13" s="5">
        <f t="shared" si="4"/>
        <v>0</v>
      </c>
    </row>
    <row r="14" spans="1:7" x14ac:dyDescent="0.25">
      <c r="A14" s="4" t="s">
        <v>16</v>
      </c>
      <c r="B14" s="5">
        <v>430000</v>
      </c>
      <c r="C14" s="6">
        <v>0.23</v>
      </c>
      <c r="D14" s="5">
        <f>+B14*C14</f>
        <v>98900</v>
      </c>
      <c r="E14" s="5">
        <v>0</v>
      </c>
      <c r="F14" s="5">
        <f t="shared" si="3"/>
        <v>98900</v>
      </c>
      <c r="G14" s="5">
        <f t="shared" si="4"/>
        <v>0</v>
      </c>
    </row>
    <row r="15" spans="1:7" x14ac:dyDescent="0.25">
      <c r="A15" s="4" t="s">
        <v>17</v>
      </c>
      <c r="B15" s="5">
        <v>50000</v>
      </c>
      <c r="C15" s="6">
        <v>0.18</v>
      </c>
      <c r="D15" s="5">
        <f>+B15*C15</f>
        <v>9000</v>
      </c>
      <c r="E15" s="5">
        <v>0</v>
      </c>
      <c r="F15" s="5">
        <f t="shared" si="3"/>
        <v>9000</v>
      </c>
      <c r="G15" s="5">
        <f t="shared" si="4"/>
        <v>0</v>
      </c>
    </row>
    <row r="16" spans="1:7" x14ac:dyDescent="0.25">
      <c r="A16" s="4" t="s">
        <v>18</v>
      </c>
      <c r="B16" s="5">
        <v>10000</v>
      </c>
      <c r="C16" s="6">
        <v>0.18</v>
      </c>
      <c r="D16" s="5">
        <v>0</v>
      </c>
      <c r="E16" s="5">
        <f>+B16*C16</f>
        <v>1800</v>
      </c>
      <c r="F16" s="5">
        <f t="shared" si="3"/>
        <v>0</v>
      </c>
      <c r="G16" s="5">
        <f t="shared" si="4"/>
        <v>1800</v>
      </c>
    </row>
    <row r="17" spans="1:11" x14ac:dyDescent="0.25">
      <c r="A17" s="4" t="s">
        <v>19</v>
      </c>
      <c r="B17" s="5">
        <v>8000</v>
      </c>
      <c r="C17" s="6">
        <v>0</v>
      </c>
      <c r="D17" s="5">
        <v>0</v>
      </c>
      <c r="E17" s="5">
        <v>0</v>
      </c>
      <c r="F17" s="5">
        <f t="shared" si="3"/>
        <v>0</v>
      </c>
      <c r="G17" s="5">
        <f t="shared" si="4"/>
        <v>0</v>
      </c>
    </row>
    <row r="18" spans="1:11" x14ac:dyDescent="0.25">
      <c r="A18" s="4" t="s">
        <v>20</v>
      </c>
      <c r="B18" s="5">
        <v>22500</v>
      </c>
      <c r="C18" s="6">
        <v>0</v>
      </c>
      <c r="D18" s="5">
        <v>0</v>
      </c>
      <c r="E18" s="5">
        <v>0</v>
      </c>
      <c r="F18" s="5">
        <f t="shared" si="3"/>
        <v>0</v>
      </c>
      <c r="G18" s="5">
        <f t="shared" si="4"/>
        <v>0</v>
      </c>
    </row>
    <row r="19" spans="1:11" x14ac:dyDescent="0.25">
      <c r="A19" s="4" t="s">
        <v>21</v>
      </c>
      <c r="B19" s="5">
        <v>1100</v>
      </c>
      <c r="C19" s="6">
        <v>0</v>
      </c>
      <c r="D19" s="5">
        <v>0</v>
      </c>
      <c r="E19" s="5">
        <v>0</v>
      </c>
      <c r="F19" s="5">
        <f t="shared" si="3"/>
        <v>0</v>
      </c>
      <c r="G19" s="5">
        <f t="shared" si="4"/>
        <v>0</v>
      </c>
    </row>
    <row r="20" spans="1:11" x14ac:dyDescent="0.25">
      <c r="A20" s="4" t="s">
        <v>22</v>
      </c>
      <c r="B20" s="10"/>
      <c r="C20" s="11"/>
      <c r="D20" s="5">
        <v>0</v>
      </c>
      <c r="E20" s="5">
        <v>500</v>
      </c>
      <c r="F20" s="5">
        <f t="shared" si="3"/>
        <v>0</v>
      </c>
      <c r="G20" s="5">
        <f t="shared" si="4"/>
        <v>500</v>
      </c>
    </row>
    <row r="21" spans="1:11" x14ac:dyDescent="0.25">
      <c r="A21" s="4" t="s">
        <v>23</v>
      </c>
      <c r="B21" s="5">
        <v>1000</v>
      </c>
      <c r="C21" s="6">
        <v>0.23</v>
      </c>
      <c r="D21" s="5">
        <f>+B21*C21</f>
        <v>230</v>
      </c>
      <c r="E21" s="5">
        <v>0</v>
      </c>
      <c r="F21" s="5">
        <f t="shared" si="3"/>
        <v>230</v>
      </c>
      <c r="G21" s="5">
        <f t="shared" si="4"/>
        <v>0</v>
      </c>
    </row>
    <row r="22" spans="1:11" x14ac:dyDescent="0.25">
      <c r="F22" s="2">
        <f>+SUM(F2:F21)</f>
        <v>250730</v>
      </c>
      <c r="G22" s="2">
        <f>+SUM(G2:G21)</f>
        <v>217538.92</v>
      </c>
    </row>
    <row r="23" spans="1:11" x14ac:dyDescent="0.25">
      <c r="E23" s="8"/>
      <c r="F23" s="2">
        <f>+IF(F22&gt;G22,F22-G22)</f>
        <v>33191.079999999987</v>
      </c>
      <c r="G23" s="2"/>
    </row>
    <row r="24" spans="1:11" x14ac:dyDescent="0.25">
      <c r="F24" s="2"/>
      <c r="G24" s="2"/>
    </row>
    <row r="25" spans="1:11" x14ac:dyDescent="0.25">
      <c r="F25" s="2"/>
      <c r="G25" s="2"/>
      <c r="J25" s="9"/>
      <c r="K25" s="9"/>
    </row>
    <row r="26" spans="1:11" x14ac:dyDescent="0.25">
      <c r="F26" s="2"/>
      <c r="G26" s="2"/>
    </row>
    <row r="27" spans="1:11" x14ac:dyDescent="0.25">
      <c r="F27" s="2"/>
      <c r="G27" s="2"/>
    </row>
    <row r="28" spans="1:11" x14ac:dyDescent="0.25">
      <c r="F28" s="2"/>
      <c r="G28" s="2"/>
    </row>
    <row r="29" spans="1:11" x14ac:dyDescent="0.25">
      <c r="F29" s="2"/>
      <c r="G29" s="2"/>
    </row>
    <row r="30" spans="1:11" x14ac:dyDescent="0.25">
      <c r="F30" s="2"/>
      <c r="G30" s="2"/>
    </row>
    <row r="31" spans="1:11" x14ac:dyDescent="0.25">
      <c r="F31" s="2"/>
      <c r="G31" s="2"/>
    </row>
    <row r="32" spans="1:11" x14ac:dyDescent="0.25">
      <c r="F32" s="2"/>
      <c r="G32" s="2"/>
    </row>
    <row r="33" spans="6:7" x14ac:dyDescent="0.25">
      <c r="F33" s="2"/>
      <c r="G33" s="2"/>
    </row>
    <row r="34" spans="6:7" x14ac:dyDescent="0.25">
      <c r="F34" s="2"/>
      <c r="G34" s="2"/>
    </row>
  </sheetData>
  <mergeCells count="1">
    <mergeCell ref="B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 Diogo</dc:creator>
  <cp:lastModifiedBy>TOSHIBA</cp:lastModifiedBy>
  <dcterms:created xsi:type="dcterms:W3CDTF">2013-09-27T09:09:46Z</dcterms:created>
  <dcterms:modified xsi:type="dcterms:W3CDTF">2017-05-23T21:30:30Z</dcterms:modified>
</cp:coreProperties>
</file>