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neves\OneDrive - Instituto Superior de Economia e Gestao da Universidade de Lisboa\Teaching-Portuguese\Aulas-ISEG\Planeamento e Controlo Gestao - Licenciatura\Avaliaçõe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B43" i="1"/>
  <c r="B42" i="1"/>
  <c r="C56" i="1"/>
  <c r="B56" i="1"/>
  <c r="D49" i="1"/>
  <c r="C51" i="1" l="1"/>
  <c r="B51" i="1"/>
  <c r="D55" i="1"/>
  <c r="C55" i="1"/>
  <c r="B55" i="1"/>
  <c r="C54" i="1"/>
  <c r="B54" i="1"/>
  <c r="C53" i="1"/>
  <c r="B53" i="1"/>
  <c r="C49" i="1"/>
  <c r="B49" i="1"/>
  <c r="C48" i="1"/>
  <c r="B48" i="1"/>
  <c r="C47" i="1"/>
  <c r="B47" i="1"/>
  <c r="C45" i="1"/>
  <c r="B45" i="1"/>
  <c r="C39" i="1"/>
  <c r="B39" i="1"/>
  <c r="D66" i="1" l="1"/>
  <c r="C66" i="1"/>
  <c r="D69" i="1"/>
  <c r="C69" i="1"/>
  <c r="D72" i="1"/>
  <c r="C72" i="1"/>
  <c r="C42" i="1"/>
  <c r="C44" i="1"/>
  <c r="C43" i="1"/>
  <c r="C41" i="1"/>
  <c r="B41" i="1"/>
  <c r="D39" i="1" l="1"/>
  <c r="C46" i="1"/>
  <c r="B46" i="1"/>
  <c r="C8" i="1"/>
  <c r="B8" i="1"/>
  <c r="C7" i="1"/>
  <c r="B7" i="1"/>
  <c r="D4" i="1"/>
  <c r="B14" i="1" l="1"/>
  <c r="C14" i="1"/>
  <c r="B9" i="1"/>
  <c r="B15" i="1" s="1"/>
  <c r="C13" i="1"/>
  <c r="C9" i="1"/>
  <c r="C15" i="1" s="1"/>
  <c r="D8" i="1"/>
  <c r="D7" i="1"/>
  <c r="B13" i="1" s="1"/>
  <c r="D9" i="1" l="1"/>
  <c r="D11" i="1" l="1"/>
  <c r="D15" i="1"/>
  <c r="D17" i="1" s="1"/>
  <c r="D19" i="1"/>
  <c r="B20" i="1" l="1"/>
  <c r="C20" i="1"/>
  <c r="C18" i="1"/>
  <c r="B18" i="1"/>
</calcChain>
</file>

<file path=xl/sharedStrings.xml><?xml version="1.0" encoding="utf-8"?>
<sst xmlns="http://schemas.openxmlformats.org/spreadsheetml/2006/main" count="79" uniqueCount="68">
  <si>
    <t>Unidades</t>
  </si>
  <si>
    <t>Standard</t>
  </si>
  <si>
    <t>Luxo</t>
  </si>
  <si>
    <t>Total</t>
  </si>
  <si>
    <t>Vendas</t>
  </si>
  <si>
    <t>Preços</t>
  </si>
  <si>
    <t>Custo variável unitário</t>
  </si>
  <si>
    <t>Custos variáveis</t>
  </si>
  <si>
    <t>Margem de contribuição</t>
  </si>
  <si>
    <t xml:space="preserve">Custos fixos </t>
  </si>
  <si>
    <t>Resultado operacional</t>
  </si>
  <si>
    <t>Margem de contribuição %</t>
  </si>
  <si>
    <t>EXERCICIO 1</t>
  </si>
  <si>
    <t>EXERCICIO 2</t>
  </si>
  <si>
    <t>Atividade</t>
  </si>
  <si>
    <t>Manuseamento de materiais</t>
  </si>
  <si>
    <t>Corte</t>
  </si>
  <si>
    <t>Montagem</t>
  </si>
  <si>
    <t>Orçamento 2017</t>
  </si>
  <si>
    <t>Driver de custo</t>
  </si>
  <si>
    <t>Nº de peças</t>
  </si>
  <si>
    <t>Nº Peças</t>
  </si>
  <si>
    <t>Horas de MOD</t>
  </si>
  <si>
    <t>Custo unitário do Driver</t>
  </si>
  <si>
    <t>Cadeira executivo</t>
  </si>
  <si>
    <t>Cadeira presidente</t>
  </si>
  <si>
    <t>Unidades Produzidas</t>
  </si>
  <si>
    <t>Consumo de materiais</t>
  </si>
  <si>
    <t>Numero de peças</t>
  </si>
  <si>
    <t>Produtos</t>
  </si>
  <si>
    <t>Executivo</t>
  </si>
  <si>
    <t>Presidente</t>
  </si>
  <si>
    <t>MOD</t>
  </si>
  <si>
    <t>Mão de obra direta</t>
  </si>
  <si>
    <t>Custo de produção</t>
  </si>
  <si>
    <t>EXERCICIO 3 - BALANCED SCORECARD</t>
  </si>
  <si>
    <t>Unidades produzidas e vendidas de D4H</t>
  </si>
  <si>
    <t>Preço de venda</t>
  </si>
  <si>
    <t>Materiais consumidos (kg)</t>
  </si>
  <si>
    <t>Custo unitário das matérias por kg</t>
  </si>
  <si>
    <t>Capacidade de produção</t>
  </si>
  <si>
    <t>Capacidade de serviço a cliente (nº de clientes)</t>
  </si>
  <si>
    <t>Custo comercial e de serviço a clientes</t>
  </si>
  <si>
    <t>Pessoal - Designers</t>
  </si>
  <si>
    <t>Custos de design</t>
  </si>
  <si>
    <t>Custos de design por empregado</t>
  </si>
  <si>
    <t>Rubricas</t>
  </si>
  <si>
    <t>Custos de conversão (mão de obra e GGF)</t>
  </si>
  <si>
    <t>Custos de conversão por unidade de capacidade produtiva</t>
  </si>
  <si>
    <t>Custo comercial e de serviço a clientes por unidade de capacidade de serviço a clientes</t>
  </si>
  <si>
    <t>Ponto critco em valor</t>
  </si>
  <si>
    <t>Ponto critico em quantidade</t>
  </si>
  <si>
    <t xml:space="preserve">   De cada produto</t>
  </si>
  <si>
    <t>Estrutura de vendas em valor</t>
  </si>
  <si>
    <t>Estrutura de vendas em quantidade</t>
  </si>
  <si>
    <t>Questão 1.1</t>
  </si>
  <si>
    <t>Questão 1.2</t>
  </si>
  <si>
    <t>Tendo em conta as restrições do enunciado, a única forma de conseguir dar lucro vendendo 3.600.000€ ou 160.000 unidades, seria alterar o product-mix a favor do produto com melhor margem de contribuição em percentagem das vendas</t>
  </si>
  <si>
    <t>Quantidade</t>
  </si>
  <si>
    <t>Valor das vendas</t>
  </si>
  <si>
    <t>Preço</t>
  </si>
  <si>
    <t>GGF</t>
  </si>
  <si>
    <t>Custo unitário de produção</t>
  </si>
  <si>
    <t>Custo das vendas</t>
  </si>
  <si>
    <t>alinea 2)</t>
  </si>
  <si>
    <t>Quantidade de stock</t>
  </si>
  <si>
    <t>Custo unitário</t>
  </si>
  <si>
    <t>Valor do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</si>
</sst>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#,##0\ &quot;€&quot;"/>
    <numFmt numFmtId="165" formatCode="_-* #,##0\ &quot;€&quot;_-;\-* #,##0\ &quot;€&quot;_-;_-* &quot;-&quot;??\ &quot;€&quot;_-;_-@_-"/>
    <numFmt numFmtId="166" formatCode="0.0%"/>
    <numFmt numFmtId="167" formatCode="#,##0.00\ _€"/>
    <numFmt numFmtId="168" formatCode="#,##0.00\ &quot;€&quot;"/>
    <numFmt numFmtId="169" formatCode="#,##0_ ;\-#,##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right"/>
    </xf>
    <xf numFmtId="3" fontId="0" fillId="0" borderId="1" xfId="0" applyNumberFormat="1" applyBorder="1"/>
    <xf numFmtId="165" fontId="0" fillId="0" borderId="1" xfId="1" applyNumberFormat="1" applyFont="1" applyBorder="1"/>
    <xf numFmtId="164" fontId="0" fillId="0" borderId="1" xfId="0" applyNumberFormat="1" applyBorder="1"/>
    <xf numFmtId="166" fontId="0" fillId="0" borderId="0" xfId="2" applyNumberFormat="1" applyFont="1"/>
    <xf numFmtId="0" fontId="2" fillId="0" borderId="0" xfId="0" applyFont="1"/>
    <xf numFmtId="164" fontId="0" fillId="0" borderId="0" xfId="0" applyNumberFormat="1"/>
    <xf numFmtId="167" fontId="0" fillId="0" borderId="0" xfId="0" applyNumberFormat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168" fontId="0" fillId="0" borderId="1" xfId="0" applyNumberFormat="1" applyBorder="1"/>
    <xf numFmtId="0" fontId="0" fillId="0" borderId="0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top"/>
    </xf>
    <xf numFmtId="164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vertical="center"/>
    </xf>
    <xf numFmtId="168" fontId="0" fillId="0" borderId="1" xfId="0" applyNumberFormat="1" applyBorder="1" applyAlignment="1">
      <alignment vertical="center"/>
    </xf>
    <xf numFmtId="10" fontId="0" fillId="0" borderId="0" xfId="2" applyNumberFormat="1" applyFont="1"/>
    <xf numFmtId="165" fontId="0" fillId="0" borderId="0" xfId="1" applyNumberFormat="1" applyFont="1"/>
    <xf numFmtId="165" fontId="0" fillId="0" borderId="0" xfId="0" applyNumberFormat="1"/>
    <xf numFmtId="169" fontId="0" fillId="0" borderId="0" xfId="0" applyNumberFormat="1"/>
    <xf numFmtId="0" fontId="2" fillId="0" borderId="4" xfId="0" applyFont="1" applyFill="1" applyBorder="1"/>
    <xf numFmtId="0" fontId="2" fillId="0" borderId="0" xfId="0" applyFont="1" applyAlignment="1">
      <alignment horizontal="right"/>
    </xf>
    <xf numFmtId="3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168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topLeftCell="A38" workbookViewId="0">
      <selection activeCell="B50" sqref="B50"/>
    </sheetView>
  </sheetViews>
  <sheetFormatPr defaultRowHeight="15" x14ac:dyDescent="0.25"/>
  <cols>
    <col min="1" max="1" width="34.42578125" bestFit="1" customWidth="1"/>
    <col min="2" max="2" width="43.7109375" bestFit="1" customWidth="1"/>
    <col min="3" max="3" width="13.7109375" bestFit="1" customWidth="1"/>
    <col min="4" max="4" width="14.42578125" bestFit="1" customWidth="1"/>
    <col min="7" max="7" width="10.28515625" bestFit="1" customWidth="1"/>
  </cols>
  <sheetData>
    <row r="1" spans="1:7" x14ac:dyDescent="0.25">
      <c r="A1" s="7" t="s">
        <v>12</v>
      </c>
    </row>
    <row r="3" spans="1:7" x14ac:dyDescent="0.25">
      <c r="A3" s="1"/>
      <c r="B3" s="2" t="s">
        <v>1</v>
      </c>
      <c r="C3" s="2" t="s">
        <v>2</v>
      </c>
      <c r="D3" s="2" t="s">
        <v>3</v>
      </c>
    </row>
    <row r="4" spans="1:7" x14ac:dyDescent="0.25">
      <c r="A4" s="1" t="s">
        <v>0</v>
      </c>
      <c r="B4" s="3">
        <v>150000</v>
      </c>
      <c r="C4" s="3">
        <v>50000</v>
      </c>
      <c r="D4" s="3">
        <f>+B4+C4</f>
        <v>200000</v>
      </c>
    </row>
    <row r="5" spans="1:7" x14ac:dyDescent="0.25">
      <c r="A5" s="1" t="s">
        <v>5</v>
      </c>
      <c r="B5" s="4">
        <v>20</v>
      </c>
      <c r="C5" s="4">
        <v>30</v>
      </c>
      <c r="D5" s="1"/>
    </row>
    <row r="6" spans="1:7" x14ac:dyDescent="0.25">
      <c r="A6" s="1" t="s">
        <v>6</v>
      </c>
      <c r="B6" s="4">
        <v>14</v>
      </c>
      <c r="C6" s="4">
        <v>18</v>
      </c>
      <c r="D6" s="1"/>
    </row>
    <row r="7" spans="1:7" x14ac:dyDescent="0.25">
      <c r="A7" s="1" t="s">
        <v>4</v>
      </c>
      <c r="B7" s="5">
        <f>+B4*B5</f>
        <v>3000000</v>
      </c>
      <c r="C7" s="5">
        <f t="shared" ref="C7" si="0">+C4*C5</f>
        <v>1500000</v>
      </c>
      <c r="D7" s="5">
        <f>+B7+C7</f>
        <v>4500000</v>
      </c>
    </row>
    <row r="8" spans="1:7" x14ac:dyDescent="0.25">
      <c r="A8" s="1" t="s">
        <v>7</v>
      </c>
      <c r="B8" s="5">
        <f>+B4*B6</f>
        <v>2100000</v>
      </c>
      <c r="C8" s="5">
        <f t="shared" ref="C8" si="1">+C4*C6</f>
        <v>900000</v>
      </c>
      <c r="D8" s="5">
        <f>+B8+C8</f>
        <v>3000000</v>
      </c>
    </row>
    <row r="9" spans="1:7" x14ac:dyDescent="0.25">
      <c r="A9" s="1" t="s">
        <v>8</v>
      </c>
      <c r="B9" s="5">
        <f>+B7-B8</f>
        <v>900000</v>
      </c>
      <c r="C9" s="5">
        <f t="shared" ref="C9:D9" si="2">+C7-C8</f>
        <v>600000</v>
      </c>
      <c r="D9" s="5">
        <f t="shared" si="2"/>
        <v>1500000</v>
      </c>
    </row>
    <row r="10" spans="1:7" x14ac:dyDescent="0.25">
      <c r="A10" s="1" t="s">
        <v>9</v>
      </c>
      <c r="B10" s="1"/>
      <c r="C10" s="1"/>
      <c r="D10" s="5">
        <v>1200000</v>
      </c>
    </row>
    <row r="11" spans="1:7" x14ac:dyDescent="0.25">
      <c r="A11" s="1" t="s">
        <v>10</v>
      </c>
      <c r="B11" s="1"/>
      <c r="C11" s="1"/>
      <c r="D11" s="5">
        <f>+D9-D10</f>
        <v>300000</v>
      </c>
      <c r="G11" s="22"/>
    </row>
    <row r="12" spans="1:7" x14ac:dyDescent="0.25">
      <c r="A12" s="24" t="s">
        <v>55</v>
      </c>
    </row>
    <row r="13" spans="1:7" x14ac:dyDescent="0.25">
      <c r="A13" t="s">
        <v>53</v>
      </c>
      <c r="B13" s="20">
        <f>+B7/$D$7</f>
        <v>0.66666666666666663</v>
      </c>
      <c r="C13" s="20">
        <f>+C7/$D$7</f>
        <v>0.33333333333333331</v>
      </c>
    </row>
    <row r="14" spans="1:7" x14ac:dyDescent="0.25">
      <c r="A14" t="s">
        <v>54</v>
      </c>
      <c r="B14">
        <f>+B4/$D$4</f>
        <v>0.75</v>
      </c>
      <c r="C14">
        <f>+C4/$D$4</f>
        <v>0.25</v>
      </c>
    </row>
    <row r="15" spans="1:7" x14ac:dyDescent="0.25">
      <c r="A15" t="s">
        <v>11</v>
      </c>
      <c r="B15" s="6">
        <f>+B9/B7</f>
        <v>0.3</v>
      </c>
      <c r="C15" s="6">
        <f>+C9/C7</f>
        <v>0.4</v>
      </c>
      <c r="D15" s="6">
        <f>+D9/D7</f>
        <v>0.33333333333333331</v>
      </c>
    </row>
    <row r="17" spans="1:9" x14ac:dyDescent="0.25">
      <c r="A17" t="s">
        <v>50</v>
      </c>
      <c r="D17" s="21">
        <f>+D10/D15</f>
        <v>3600000</v>
      </c>
    </row>
    <row r="18" spans="1:9" x14ac:dyDescent="0.25">
      <c r="A18" t="s">
        <v>52</v>
      </c>
      <c r="B18" s="21">
        <f>+$D$17*B13</f>
        <v>2400000</v>
      </c>
      <c r="C18" s="21">
        <f>+$D$17*C13</f>
        <v>1200000</v>
      </c>
      <c r="D18" s="21"/>
    </row>
    <row r="19" spans="1:9" x14ac:dyDescent="0.25">
      <c r="A19" t="s">
        <v>51</v>
      </c>
      <c r="D19" s="23">
        <f>+D10/(D9/D4)</f>
        <v>160000</v>
      </c>
    </row>
    <row r="20" spans="1:9" x14ac:dyDescent="0.25">
      <c r="A20" t="s">
        <v>52</v>
      </c>
      <c r="B20" s="23">
        <f>+$D$19*B14</f>
        <v>120000</v>
      </c>
      <c r="C20" s="23">
        <f>+$D$19*C14</f>
        <v>40000</v>
      </c>
    </row>
    <row r="21" spans="1:9" x14ac:dyDescent="0.25">
      <c r="B21" s="23"/>
      <c r="C21" s="23"/>
      <c r="D21" s="23"/>
    </row>
    <row r="22" spans="1:9" x14ac:dyDescent="0.25">
      <c r="A22" t="s">
        <v>56</v>
      </c>
      <c r="B22" s="23"/>
      <c r="C22" s="23"/>
      <c r="D22" s="23"/>
    </row>
    <row r="23" spans="1:9" ht="32.25" customHeight="1" x14ac:dyDescent="0.25">
      <c r="A23" s="29" t="s">
        <v>57</v>
      </c>
      <c r="B23" s="29"/>
      <c r="C23" s="29"/>
      <c r="D23" s="29"/>
      <c r="E23" s="29"/>
      <c r="F23" s="29"/>
      <c r="G23" s="29"/>
      <c r="H23" s="29"/>
      <c r="I23" s="29"/>
    </row>
    <row r="24" spans="1:9" x14ac:dyDescent="0.25">
      <c r="B24" s="23"/>
      <c r="C24" s="23"/>
      <c r="D24" s="23"/>
    </row>
    <row r="25" spans="1:9" x14ac:dyDescent="0.25">
      <c r="A25" s="7" t="s">
        <v>13</v>
      </c>
      <c r="B25" s="22"/>
      <c r="C25" s="22"/>
      <c r="D25" s="22"/>
    </row>
    <row r="26" spans="1:9" ht="30" x14ac:dyDescent="0.25">
      <c r="A26" s="10" t="s">
        <v>14</v>
      </c>
      <c r="B26" s="11" t="s">
        <v>18</v>
      </c>
      <c r="C26" s="11" t="s">
        <v>19</v>
      </c>
      <c r="D26" s="11" t="s">
        <v>23</v>
      </c>
    </row>
    <row r="27" spans="1:9" x14ac:dyDescent="0.25">
      <c r="A27" s="1" t="s">
        <v>15</v>
      </c>
      <c r="B27" s="5">
        <v>200000</v>
      </c>
      <c r="C27" s="1" t="s">
        <v>20</v>
      </c>
      <c r="D27" s="12">
        <v>0.25</v>
      </c>
    </row>
    <row r="28" spans="1:9" x14ac:dyDescent="0.25">
      <c r="A28" s="1" t="s">
        <v>16</v>
      </c>
      <c r="B28" s="5">
        <v>2160000</v>
      </c>
      <c r="C28" s="1" t="s">
        <v>21</v>
      </c>
      <c r="D28" s="12">
        <v>2.5</v>
      </c>
    </row>
    <row r="29" spans="1:9" x14ac:dyDescent="0.25">
      <c r="A29" s="1" t="s">
        <v>17</v>
      </c>
      <c r="B29" s="5">
        <v>2000000</v>
      </c>
      <c r="C29" s="1" t="s">
        <v>22</v>
      </c>
      <c r="D29" s="12">
        <v>25</v>
      </c>
    </row>
    <row r="30" spans="1:9" x14ac:dyDescent="0.25">
      <c r="D30" s="9"/>
    </row>
    <row r="31" spans="1:9" ht="30" x14ac:dyDescent="0.25">
      <c r="A31" s="10" t="s">
        <v>29</v>
      </c>
      <c r="B31" s="11" t="s">
        <v>26</v>
      </c>
      <c r="C31" s="11" t="s">
        <v>27</v>
      </c>
      <c r="D31" s="11" t="s">
        <v>28</v>
      </c>
      <c r="E31" s="11" t="s">
        <v>22</v>
      </c>
    </row>
    <row r="32" spans="1:9" x14ac:dyDescent="0.25">
      <c r="A32" s="1" t="s">
        <v>24</v>
      </c>
      <c r="B32" s="3">
        <v>5000</v>
      </c>
      <c r="C32" s="5">
        <v>600000</v>
      </c>
      <c r="D32" s="3">
        <v>100000</v>
      </c>
      <c r="E32" s="3">
        <v>7500</v>
      </c>
    </row>
    <row r="33" spans="1:5" x14ac:dyDescent="0.25">
      <c r="A33" s="1" t="s">
        <v>25</v>
      </c>
      <c r="B33" s="3">
        <v>100</v>
      </c>
      <c r="C33" s="5">
        <v>25000</v>
      </c>
      <c r="D33" s="3">
        <v>3500</v>
      </c>
      <c r="E33" s="3">
        <v>500</v>
      </c>
    </row>
    <row r="34" spans="1:5" x14ac:dyDescent="0.25">
      <c r="A34" s="13" t="s">
        <v>33</v>
      </c>
      <c r="B34" s="21">
        <v>5</v>
      </c>
    </row>
    <row r="36" spans="1:5" x14ac:dyDescent="0.25">
      <c r="B36" s="25" t="s">
        <v>30</v>
      </c>
      <c r="C36" s="25" t="s">
        <v>31</v>
      </c>
      <c r="D36" s="25" t="s">
        <v>3</v>
      </c>
    </row>
    <row r="37" spans="1:5" x14ac:dyDescent="0.25">
      <c r="A37" t="s">
        <v>58</v>
      </c>
      <c r="B37">
        <v>4500</v>
      </c>
      <c r="C37">
        <v>90</v>
      </c>
    </row>
    <row r="38" spans="1:5" x14ac:dyDescent="0.25">
      <c r="A38" t="s">
        <v>60</v>
      </c>
      <c r="B38" s="8">
        <v>110</v>
      </c>
      <c r="C38" s="8">
        <v>220</v>
      </c>
    </row>
    <row r="39" spans="1:5" x14ac:dyDescent="0.25">
      <c r="A39" t="s">
        <v>59</v>
      </c>
      <c r="B39" s="8">
        <f>+B37*B38</f>
        <v>495000</v>
      </c>
      <c r="C39" s="8">
        <f>+C37*C38</f>
        <v>19800</v>
      </c>
      <c r="D39" s="8">
        <f>+B39+C39</f>
        <v>514800</v>
      </c>
    </row>
    <row r="41" spans="1:5" x14ac:dyDescent="0.25">
      <c r="A41" t="s">
        <v>27</v>
      </c>
      <c r="B41" s="8">
        <f>+C32</f>
        <v>600000</v>
      </c>
      <c r="C41" s="8">
        <f>+C33</f>
        <v>25000</v>
      </c>
    </row>
    <row r="42" spans="1:5" x14ac:dyDescent="0.25">
      <c r="A42" t="s">
        <v>32</v>
      </c>
      <c r="B42" s="8">
        <f>+E32*B34</f>
        <v>37500</v>
      </c>
      <c r="C42" s="8">
        <f>+E33*B34</f>
        <v>2500</v>
      </c>
    </row>
    <row r="43" spans="1:5" x14ac:dyDescent="0.25">
      <c r="A43" t="s">
        <v>15</v>
      </c>
      <c r="B43" s="8">
        <f>+D32*D27</f>
        <v>25000</v>
      </c>
      <c r="C43" s="8">
        <f>+D33*D27</f>
        <v>875</v>
      </c>
    </row>
    <row r="44" spans="1:5" x14ac:dyDescent="0.25">
      <c r="A44" t="s">
        <v>16</v>
      </c>
      <c r="B44" s="8">
        <f>+D32*D28</f>
        <v>250000</v>
      </c>
      <c r="C44" s="8">
        <f>+D33*D28</f>
        <v>8750</v>
      </c>
    </row>
    <row r="45" spans="1:5" x14ac:dyDescent="0.25">
      <c r="A45" t="s">
        <v>17</v>
      </c>
      <c r="B45" s="8">
        <f>+D29*E32</f>
        <v>187500</v>
      </c>
      <c r="C45" s="8">
        <f>+D29*E33</f>
        <v>12500</v>
      </c>
    </row>
    <row r="46" spans="1:5" x14ac:dyDescent="0.25">
      <c r="A46" t="s">
        <v>34</v>
      </c>
      <c r="B46" s="8">
        <f>SUM(B41:B45)</f>
        <v>1100000</v>
      </c>
      <c r="C46" s="8">
        <f>SUM(C41:C45)</f>
        <v>49625</v>
      </c>
    </row>
    <row r="47" spans="1:5" x14ac:dyDescent="0.25">
      <c r="A47" t="s">
        <v>62</v>
      </c>
      <c r="B47" s="30">
        <f>+B46/B32</f>
        <v>220</v>
      </c>
      <c r="C47" s="30">
        <f>+C46/B33</f>
        <v>496.25</v>
      </c>
    </row>
    <row r="48" spans="1:5" x14ac:dyDescent="0.25">
      <c r="A48" t="s">
        <v>63</v>
      </c>
      <c r="B48" s="8">
        <f>+B37*B47</f>
        <v>990000</v>
      </c>
      <c r="C48" s="8">
        <f>+C37*C47</f>
        <v>44662.5</v>
      </c>
    </row>
    <row r="49" spans="1:4" x14ac:dyDescent="0.25">
      <c r="A49" t="s">
        <v>10</v>
      </c>
      <c r="B49" s="8">
        <f>+B39-B48</f>
        <v>-495000</v>
      </c>
      <c r="C49" s="8">
        <f>+C39-C48</f>
        <v>-24862.5</v>
      </c>
      <c r="D49" s="8">
        <f>+B49+C49</f>
        <v>-519862.5</v>
      </c>
    </row>
    <row r="50" spans="1:4" x14ac:dyDescent="0.25">
      <c r="B50" s="8"/>
      <c r="C50" s="8"/>
    </row>
    <row r="51" spans="1:4" x14ac:dyDescent="0.25">
      <c r="A51" t="s">
        <v>61</v>
      </c>
      <c r="B51" s="8">
        <f>SUM(B43:B45)</f>
        <v>462500</v>
      </c>
      <c r="C51" s="8">
        <f>SUM(C43:C45)</f>
        <v>22125</v>
      </c>
    </row>
    <row r="52" spans="1:4" x14ac:dyDescent="0.25">
      <c r="A52" t="s">
        <v>64</v>
      </c>
      <c r="B52" s="25" t="s">
        <v>30</v>
      </c>
      <c r="C52" s="25" t="s">
        <v>31</v>
      </c>
      <c r="D52" s="25" t="s">
        <v>3</v>
      </c>
    </row>
    <row r="53" spans="1:4" x14ac:dyDescent="0.25">
      <c r="A53" t="s">
        <v>65</v>
      </c>
      <c r="B53" s="26">
        <f>+B32-B37</f>
        <v>500</v>
      </c>
      <c r="C53" s="26">
        <f>+B33-C37</f>
        <v>10</v>
      </c>
    </row>
    <row r="54" spans="1:4" x14ac:dyDescent="0.25">
      <c r="A54" t="s">
        <v>66</v>
      </c>
      <c r="B54" s="30">
        <f>+B47</f>
        <v>220</v>
      </c>
      <c r="C54" s="30">
        <f>+C47</f>
        <v>496.25</v>
      </c>
    </row>
    <row r="55" spans="1:4" x14ac:dyDescent="0.25">
      <c r="A55" t="s">
        <v>67</v>
      </c>
      <c r="B55" s="8">
        <f>+B53*B54</f>
        <v>110000</v>
      </c>
      <c r="C55" s="8">
        <f>+C53*C54</f>
        <v>4962.5</v>
      </c>
      <c r="D55" s="8">
        <f>+B55+C55</f>
        <v>114962.5</v>
      </c>
    </row>
    <row r="56" spans="1:4" x14ac:dyDescent="0.25">
      <c r="B56" s="8">
        <f>+B46-B48</f>
        <v>110000</v>
      </c>
      <c r="C56" s="8">
        <f>+C46-C48</f>
        <v>4962.5</v>
      </c>
    </row>
    <row r="58" spans="1:4" x14ac:dyDescent="0.25">
      <c r="A58" s="7" t="s">
        <v>35</v>
      </c>
    </row>
    <row r="59" spans="1:4" x14ac:dyDescent="0.25">
      <c r="A59" s="27" t="s">
        <v>46</v>
      </c>
      <c r="B59" s="28"/>
      <c r="C59" s="10">
        <v>2015</v>
      </c>
      <c r="D59" s="10">
        <v>2016</v>
      </c>
    </row>
    <row r="60" spans="1:4" x14ac:dyDescent="0.25">
      <c r="A60" s="16">
        <v>1</v>
      </c>
      <c r="B60" s="1" t="s">
        <v>36</v>
      </c>
      <c r="C60" s="15">
        <v>200</v>
      </c>
      <c r="D60" s="15">
        <v>210</v>
      </c>
    </row>
    <row r="61" spans="1:4" x14ac:dyDescent="0.25">
      <c r="A61" s="16">
        <v>2</v>
      </c>
      <c r="B61" s="1" t="s">
        <v>37</v>
      </c>
      <c r="C61" s="17">
        <v>40000</v>
      </c>
      <c r="D61" s="17">
        <v>42000</v>
      </c>
    </row>
    <row r="62" spans="1:4" x14ac:dyDescent="0.25">
      <c r="A62" s="16">
        <v>3</v>
      </c>
      <c r="B62" s="1" t="s">
        <v>38</v>
      </c>
      <c r="C62" s="18">
        <v>300000</v>
      </c>
      <c r="D62" s="18">
        <v>310000</v>
      </c>
    </row>
    <row r="63" spans="1:4" x14ac:dyDescent="0.25">
      <c r="A63" s="16">
        <v>4</v>
      </c>
      <c r="B63" s="1" t="s">
        <v>39</v>
      </c>
      <c r="C63" s="19">
        <v>8</v>
      </c>
      <c r="D63" s="19">
        <v>8.5</v>
      </c>
    </row>
    <row r="64" spans="1:4" x14ac:dyDescent="0.25">
      <c r="A64" s="16">
        <v>5</v>
      </c>
      <c r="B64" s="1" t="s">
        <v>40</v>
      </c>
      <c r="C64" s="15">
        <v>250</v>
      </c>
      <c r="D64" s="15">
        <v>250</v>
      </c>
    </row>
    <row r="65" spans="1:4" x14ac:dyDescent="0.25">
      <c r="A65" s="16">
        <v>6</v>
      </c>
      <c r="B65" s="1" t="s">
        <v>47</v>
      </c>
      <c r="C65" s="17">
        <v>2000000</v>
      </c>
      <c r="D65" s="17">
        <v>2025000</v>
      </c>
    </row>
    <row r="66" spans="1:4" ht="75" x14ac:dyDescent="0.25">
      <c r="A66" s="16">
        <v>7</v>
      </c>
      <c r="B66" s="14" t="s">
        <v>48</v>
      </c>
      <c r="C66" s="17">
        <f>+C65/C64</f>
        <v>8000</v>
      </c>
      <c r="D66" s="17">
        <f>+D65/D64</f>
        <v>8100</v>
      </c>
    </row>
    <row r="67" spans="1:4" x14ac:dyDescent="0.25">
      <c r="A67" s="16">
        <v>8</v>
      </c>
      <c r="B67" s="1" t="s">
        <v>41</v>
      </c>
      <c r="C67" s="15">
        <v>100</v>
      </c>
      <c r="D67" s="15">
        <v>95</v>
      </c>
    </row>
    <row r="68" spans="1:4" x14ac:dyDescent="0.25">
      <c r="A68" s="16">
        <v>9</v>
      </c>
      <c r="B68" s="1" t="s">
        <v>42</v>
      </c>
      <c r="C68" s="17">
        <v>1000000</v>
      </c>
      <c r="D68" s="17">
        <v>940500</v>
      </c>
    </row>
    <row r="69" spans="1:4" ht="90" x14ac:dyDescent="0.25">
      <c r="A69" s="16">
        <v>10</v>
      </c>
      <c r="B69" s="14" t="s">
        <v>49</v>
      </c>
      <c r="C69" s="17">
        <f>+C68/C67</f>
        <v>10000</v>
      </c>
      <c r="D69" s="17">
        <f>+D68/D67</f>
        <v>9900</v>
      </c>
    </row>
    <row r="70" spans="1:4" x14ac:dyDescent="0.25">
      <c r="A70" s="16">
        <v>11</v>
      </c>
      <c r="B70" s="1" t="s">
        <v>43</v>
      </c>
      <c r="C70" s="15">
        <v>12</v>
      </c>
      <c r="D70" s="15">
        <v>12</v>
      </c>
    </row>
    <row r="71" spans="1:4" x14ac:dyDescent="0.25">
      <c r="A71" s="16">
        <v>12</v>
      </c>
      <c r="B71" s="1" t="s">
        <v>44</v>
      </c>
      <c r="C71" s="17">
        <v>1200000</v>
      </c>
      <c r="D71" s="17">
        <v>1212000</v>
      </c>
    </row>
    <row r="72" spans="1:4" x14ac:dyDescent="0.25">
      <c r="A72" s="16">
        <v>13</v>
      </c>
      <c r="B72" s="1" t="s">
        <v>45</v>
      </c>
      <c r="C72" s="17">
        <f>+C71/C70</f>
        <v>100000</v>
      </c>
      <c r="D72" s="17">
        <f>+D71/D70</f>
        <v>101000</v>
      </c>
    </row>
  </sheetData>
  <mergeCells count="2">
    <mergeCell ref="A59:B59"/>
    <mergeCell ref="A23:I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ISEG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jcneves</dc:creator>
  <cp:lastModifiedBy>jcneves</cp:lastModifiedBy>
  <cp:lastPrinted>2017-01-23T23:21:05Z</cp:lastPrinted>
  <dcterms:created xsi:type="dcterms:W3CDTF">2017-01-17T11:21:06Z</dcterms:created>
  <dcterms:modified xsi:type="dcterms:W3CDTF">2017-01-27T01:37:55Z</dcterms:modified>
</cp:coreProperties>
</file>