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sa\Desktop\"/>
    </mc:Choice>
  </mc:AlternateContent>
  <bookViews>
    <workbookView xWindow="0" yWindow="0" windowWidth="19180" windowHeight="72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H21" i="1"/>
  <c r="G21" i="1"/>
  <c r="F21" i="1"/>
  <c r="E21" i="1"/>
  <c r="H23" i="1"/>
  <c r="G23" i="1"/>
  <c r="F23" i="1"/>
  <c r="E23" i="1"/>
  <c r="H20" i="1"/>
  <c r="G20" i="1"/>
  <c r="F20" i="1"/>
  <c r="E20" i="1"/>
  <c r="E15" i="1"/>
  <c r="H9" i="1"/>
  <c r="G9" i="1"/>
  <c r="F9" i="1"/>
  <c r="E9" i="1"/>
  <c r="H15" i="1"/>
  <c r="G15" i="1"/>
  <c r="F15" i="1"/>
  <c r="H16" i="1"/>
  <c r="G16" i="1"/>
  <c r="F16" i="1"/>
  <c r="E16" i="1"/>
  <c r="H17" i="1"/>
  <c r="G17" i="1"/>
  <c r="F17" i="1"/>
  <c r="E17" i="1"/>
  <c r="H24" i="1" l="1"/>
  <c r="G24" i="1"/>
  <c r="F24" i="1"/>
  <c r="E24" i="1"/>
  <c r="E25" i="1" s="1"/>
  <c r="H6" i="1"/>
  <c r="H10" i="1" s="1"/>
  <c r="H11" i="1" s="1"/>
  <c r="H12" i="1" s="1"/>
  <c r="G6" i="1"/>
  <c r="G10" i="1" s="1"/>
  <c r="G11" i="1" s="1"/>
  <c r="G12" i="1" s="1"/>
  <c r="F6" i="1"/>
  <c r="F10" i="1" s="1"/>
  <c r="F11" i="1" s="1"/>
  <c r="F12" i="1" s="1"/>
  <c r="E6" i="1"/>
  <c r="E10" i="1" s="1"/>
  <c r="E11" i="1" s="1"/>
  <c r="E12" i="1" s="1"/>
  <c r="H5" i="1"/>
  <c r="G5" i="1"/>
  <c r="F5" i="1"/>
  <c r="E5" i="1"/>
  <c r="G25" i="1" l="1"/>
  <c r="H25" i="1"/>
  <c r="F25" i="1"/>
  <c r="F13" i="1"/>
  <c r="H13" i="1"/>
  <c r="H18" i="1" s="1"/>
  <c r="E13" i="1"/>
  <c r="E18" i="1"/>
  <c r="G13" i="1"/>
  <c r="G18" i="1"/>
  <c r="F18" i="1" l="1"/>
</calcChain>
</file>

<file path=xl/comments1.xml><?xml version="1.0" encoding="utf-8"?>
<comments xmlns="http://schemas.openxmlformats.org/spreadsheetml/2006/main">
  <authors>
    <author>Elsa Fontainha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Elsa Fontainha:</t>
        </r>
        <r>
          <rPr>
            <sz val="9"/>
            <color indexed="81"/>
            <rFont val="Tahoma"/>
            <family val="2"/>
          </rPr>
          <t xml:space="preserve">
A different way to present the values for finished goods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>Elsa Fontainha:</t>
        </r>
        <r>
          <rPr>
            <sz val="9"/>
            <color indexed="81"/>
            <rFont val="Tahoma"/>
            <family val="2"/>
          </rPr>
          <t xml:space="preserve">
The values for the inventory of raw materials can be calculated different ways</t>
        </r>
      </text>
    </comment>
  </commentList>
</comments>
</file>

<file path=xl/sharedStrings.xml><?xml version="1.0" encoding="utf-8"?>
<sst xmlns="http://schemas.openxmlformats.org/spreadsheetml/2006/main" count="51" uniqueCount="47">
  <si>
    <t>Year 0</t>
  </si>
  <si>
    <t>Year 1</t>
  </si>
  <si>
    <t>Year 2</t>
  </si>
  <si>
    <t>Year 3</t>
  </si>
  <si>
    <t>Year 4</t>
  </si>
  <si>
    <t>0.5 months of sales</t>
  </si>
  <si>
    <t>40% of Production</t>
  </si>
  <si>
    <t>2 months of Raw Material Costs</t>
  </si>
  <si>
    <t>1 month of RM purchse</t>
  </si>
  <si>
    <t xml:space="preserve">3 months of sales </t>
  </si>
  <si>
    <t>0.5 of sales</t>
  </si>
  <si>
    <t>Case Study Virus Free (VF)</t>
  </si>
  <si>
    <t>3 months of sales</t>
  </si>
  <si>
    <t xml:space="preserve">TABLE working capital </t>
  </si>
  <si>
    <t>Sales</t>
  </si>
  <si>
    <t>Inventory (finished goods)</t>
  </si>
  <si>
    <t>Summary Working Capital:</t>
  </si>
  <si>
    <t>Assumptions</t>
  </si>
  <si>
    <t>Accounts receivable (Clients)</t>
  </si>
  <si>
    <t>Change in Inventory (finished goods)</t>
  </si>
  <si>
    <t>1.</t>
  </si>
  <si>
    <t>2.</t>
  </si>
  <si>
    <t>3.</t>
  </si>
  <si>
    <t>4.</t>
  </si>
  <si>
    <t>5.</t>
  </si>
  <si>
    <t>6.</t>
  </si>
  <si>
    <t>7.</t>
  </si>
  <si>
    <t>8.</t>
  </si>
  <si>
    <t>PRODUCTION (=1.+4.)</t>
  </si>
  <si>
    <t>Costs of Consumed Raw Materials</t>
  </si>
  <si>
    <t>9.</t>
  </si>
  <si>
    <t>10.</t>
  </si>
  <si>
    <t>Credit from suppliers (of raw materials)</t>
  </si>
  <si>
    <t>Purchase of raw materials</t>
  </si>
  <si>
    <t>Inventory (raw material at the end of year)</t>
  </si>
  <si>
    <t>Inventory (raw materials at the begining of yr)</t>
  </si>
  <si>
    <t>Purchase of raw materials (6.+7.-8.)</t>
  </si>
  <si>
    <t>Accounts payable(Suppliers)</t>
  </si>
  <si>
    <t>Inventory (finished goods at the end of yr)</t>
  </si>
  <si>
    <t>Inventory (finished goods at the begining of yr)</t>
  </si>
  <si>
    <t>Change in Inventory raw material(at the end of yr)</t>
  </si>
  <si>
    <t>Change in Inventory finished goods(at the end of yr)</t>
  </si>
  <si>
    <t>Inventory finished goods (at the end of yr)</t>
  </si>
  <si>
    <t>Inventory raw materials (at the end of yr)</t>
  </si>
  <si>
    <t>WORKING CAPITAL</t>
  </si>
  <si>
    <t xml:space="preserve">INVESTMENT IN WORKING CAPITAL </t>
  </si>
  <si>
    <t>1 month of purchase raw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</si>
</sst>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3" borderId="0" xfId="0" applyFill="1"/>
    <xf numFmtId="0" fontId="2" fillId="3" borderId="0" xfId="0" applyFont="1" applyFill="1"/>
    <xf numFmtId="0" fontId="12" fillId="0" borderId="0" xfId="0" applyFont="1"/>
    <xf numFmtId="0" fontId="13" fillId="0" borderId="0" xfId="0" applyFont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K27" sqref="K27"/>
    </sheetView>
  </sheetViews>
  <sheetFormatPr defaultRowHeight="14.5" x14ac:dyDescent="0.35"/>
  <cols>
    <col min="1" max="1" width="30.1796875" customWidth="1"/>
    <col min="2" max="2" width="5.7265625" style="1" customWidth="1"/>
    <col min="3" max="3" width="44.81640625" customWidth="1"/>
  </cols>
  <sheetData>
    <row r="1" spans="1:9" x14ac:dyDescent="0.35">
      <c r="A1" s="2" t="s">
        <v>11</v>
      </c>
      <c r="B1" s="8"/>
      <c r="C1" s="2"/>
    </row>
    <row r="2" spans="1:9" x14ac:dyDescent="0.35">
      <c r="A2" s="3" t="s">
        <v>13</v>
      </c>
      <c r="B2" s="12"/>
      <c r="C2" s="11"/>
    </row>
    <row r="3" spans="1:9" x14ac:dyDescent="0.35">
      <c r="A3" s="4" t="s">
        <v>17</v>
      </c>
      <c r="B3" s="8"/>
      <c r="D3" t="s">
        <v>0</v>
      </c>
      <c r="E3" t="s">
        <v>1</v>
      </c>
      <c r="F3" t="s">
        <v>2</v>
      </c>
      <c r="G3" t="s">
        <v>3</v>
      </c>
      <c r="H3" t="s">
        <v>4</v>
      </c>
    </row>
    <row r="4" spans="1:9" x14ac:dyDescent="0.35">
      <c r="A4" s="5" t="s">
        <v>14</v>
      </c>
      <c r="B4" s="8" t="s">
        <v>20</v>
      </c>
      <c r="C4" s="5" t="s">
        <v>14</v>
      </c>
      <c r="E4">
        <v>300000</v>
      </c>
      <c r="F4">
        <v>600000</v>
      </c>
      <c r="G4">
        <v>700000</v>
      </c>
      <c r="H4">
        <v>700000</v>
      </c>
    </row>
    <row r="5" spans="1:9" x14ac:dyDescent="0.35">
      <c r="A5" s="5" t="s">
        <v>12</v>
      </c>
      <c r="B5" s="8" t="s">
        <v>21</v>
      </c>
      <c r="C5" t="s">
        <v>18</v>
      </c>
      <c r="E5" s="7">
        <f>+(E4/12)*3</f>
        <v>75000</v>
      </c>
      <c r="F5" s="7">
        <f>+(F4/12)*3</f>
        <v>150000</v>
      </c>
      <c r="G5" s="7">
        <f>+(G4/12)*3</f>
        <v>175000</v>
      </c>
      <c r="H5" s="7">
        <f>+(H4/12)*3</f>
        <v>175000</v>
      </c>
    </row>
    <row r="6" spans="1:9" x14ac:dyDescent="0.35">
      <c r="A6" s="5" t="s">
        <v>5</v>
      </c>
      <c r="B6" s="8" t="s">
        <v>22</v>
      </c>
      <c r="C6" t="s">
        <v>15</v>
      </c>
      <c r="E6" s="7">
        <f>+E4/12*0.5</f>
        <v>12500</v>
      </c>
      <c r="F6" s="7">
        <f>+F4/12*0.5</f>
        <v>25000</v>
      </c>
      <c r="G6" s="7">
        <f>+G4/12*0.5</f>
        <v>29166.666666666668</v>
      </c>
      <c r="H6" s="7">
        <f>+H4/12*0.5</f>
        <v>29166.666666666668</v>
      </c>
    </row>
    <row r="7" spans="1:9" x14ac:dyDescent="0.35">
      <c r="A7" s="5"/>
      <c r="B7" s="8"/>
      <c r="C7" s="13" t="s">
        <v>38</v>
      </c>
      <c r="D7" s="13"/>
      <c r="E7" s="14">
        <v>12500</v>
      </c>
      <c r="F7" s="14">
        <v>25000</v>
      </c>
      <c r="G7" s="14">
        <v>29166.666666666668</v>
      </c>
      <c r="H7" s="14">
        <v>29166.666666666668</v>
      </c>
    </row>
    <row r="8" spans="1:9" x14ac:dyDescent="0.35">
      <c r="A8" s="5"/>
      <c r="B8" s="8"/>
      <c r="C8" s="13" t="s">
        <v>39</v>
      </c>
      <c r="D8" s="13"/>
      <c r="E8" s="14">
        <v>0</v>
      </c>
      <c r="F8" s="14">
        <v>12500</v>
      </c>
      <c r="G8" s="14">
        <v>25000</v>
      </c>
      <c r="H8" s="14">
        <v>29166.666666666668</v>
      </c>
    </row>
    <row r="9" spans="1:9" x14ac:dyDescent="0.35">
      <c r="A9" s="5"/>
      <c r="B9" s="8"/>
      <c r="C9" s="13" t="s">
        <v>41</v>
      </c>
      <c r="D9" s="13"/>
      <c r="E9" s="14">
        <f>E7-E8</f>
        <v>12500</v>
      </c>
      <c r="F9" s="14">
        <f t="shared" ref="F9:H9" si="0">F7-F8</f>
        <v>12500</v>
      </c>
      <c r="G9" s="14">
        <f t="shared" si="0"/>
        <v>4166.6666666666679</v>
      </c>
      <c r="H9" s="14">
        <f t="shared" si="0"/>
        <v>0</v>
      </c>
    </row>
    <row r="10" spans="1:9" x14ac:dyDescent="0.35">
      <c r="B10" s="8" t="s">
        <v>23</v>
      </c>
      <c r="C10" t="s">
        <v>19</v>
      </c>
      <c r="E10">
        <f>+E6</f>
        <v>12500</v>
      </c>
      <c r="F10">
        <f>+F6-E6</f>
        <v>12500</v>
      </c>
      <c r="G10">
        <f>+G6-F6</f>
        <v>4166.6666666666679</v>
      </c>
      <c r="H10">
        <f>+H6-G6</f>
        <v>0</v>
      </c>
    </row>
    <row r="11" spans="1:9" x14ac:dyDescent="0.35">
      <c r="B11" s="8" t="s">
        <v>24</v>
      </c>
      <c r="C11" s="5" t="s">
        <v>28</v>
      </c>
      <c r="E11">
        <f>+E4+E10</f>
        <v>312500</v>
      </c>
      <c r="F11">
        <f>+F4+F10</f>
        <v>612500</v>
      </c>
      <c r="G11">
        <f>+G4+G10</f>
        <v>704166.66666666663</v>
      </c>
      <c r="H11">
        <f>+H4+H10</f>
        <v>700000</v>
      </c>
    </row>
    <row r="12" spans="1:9" x14ac:dyDescent="0.35">
      <c r="A12" s="5" t="s">
        <v>6</v>
      </c>
      <c r="B12" s="8" t="s">
        <v>25</v>
      </c>
      <c r="C12" s="5" t="s">
        <v>29</v>
      </c>
      <c r="E12">
        <f>0.4*E11</f>
        <v>125000</v>
      </c>
      <c r="F12">
        <f>0.4*F11</f>
        <v>245000</v>
      </c>
      <c r="G12">
        <f>0.4*G11</f>
        <v>281666.66666666669</v>
      </c>
      <c r="H12">
        <f>0.4*H11</f>
        <v>280000</v>
      </c>
    </row>
    <row r="13" spans="1:9" x14ac:dyDescent="0.35">
      <c r="A13" s="5" t="s">
        <v>7</v>
      </c>
      <c r="B13" s="8" t="s">
        <v>26</v>
      </c>
      <c r="C13" t="s">
        <v>34</v>
      </c>
      <c r="E13">
        <f>+E12/12*2</f>
        <v>20833.333333333332</v>
      </c>
      <c r="F13">
        <f>+F12/12*2</f>
        <v>40833.333333333336</v>
      </c>
      <c r="G13">
        <f>+G12/12*2</f>
        <v>46944.444444444445</v>
      </c>
      <c r="H13">
        <f>+H12/12*2</f>
        <v>46666.666666666664</v>
      </c>
    </row>
    <row r="14" spans="1:9" x14ac:dyDescent="0.35">
      <c r="B14" s="8" t="s">
        <v>27</v>
      </c>
      <c r="C14" t="s">
        <v>35</v>
      </c>
      <c r="E14">
        <v>0</v>
      </c>
      <c r="F14">
        <v>20833.333333333332</v>
      </c>
      <c r="G14">
        <v>40833.333333333336</v>
      </c>
      <c r="H14">
        <v>46944.444444444445</v>
      </c>
    </row>
    <row r="15" spans="1:9" x14ac:dyDescent="0.35">
      <c r="B15" s="8"/>
      <c r="C15" s="13" t="s">
        <v>40</v>
      </c>
      <c r="D15" s="13"/>
      <c r="E15" s="13">
        <f>E13-E14</f>
        <v>20833.333333333332</v>
      </c>
      <c r="F15" s="13">
        <f t="shared" ref="F15:H15" si="1">F13-F14</f>
        <v>20000.000000000004</v>
      </c>
      <c r="G15" s="13">
        <f t="shared" si="1"/>
        <v>6111.1111111111095</v>
      </c>
      <c r="H15" s="13">
        <f t="shared" si="1"/>
        <v>-277.77777777778101</v>
      </c>
    </row>
    <row r="16" spans="1:9" x14ac:dyDescent="0.35">
      <c r="B16" s="8"/>
      <c r="C16" s="13" t="s">
        <v>33</v>
      </c>
      <c r="D16" s="13"/>
      <c r="E16" s="13">
        <f>E12+E15</f>
        <v>145833.33333333334</v>
      </c>
      <c r="F16" s="13">
        <f t="shared" ref="F16:H16" si="2">F12+F15</f>
        <v>265000</v>
      </c>
      <c r="G16" s="13">
        <f t="shared" si="2"/>
        <v>287777.77777777781</v>
      </c>
      <c r="H16" s="13">
        <f t="shared" si="2"/>
        <v>279722.22222222225</v>
      </c>
    </row>
    <row r="17" spans="1:8" x14ac:dyDescent="0.35">
      <c r="B17" s="8" t="s">
        <v>30</v>
      </c>
      <c r="C17" s="5" t="s">
        <v>36</v>
      </c>
      <c r="E17">
        <f>E12+E13-E14</f>
        <v>145833.33333333334</v>
      </c>
      <c r="F17">
        <f t="shared" ref="F17:H17" si="3">F12+F13-F14</f>
        <v>265000</v>
      </c>
      <c r="G17">
        <f t="shared" si="3"/>
        <v>287777.77777777781</v>
      </c>
      <c r="H17">
        <f t="shared" si="3"/>
        <v>279722.22222222225</v>
      </c>
    </row>
    <row r="18" spans="1:8" x14ac:dyDescent="0.35">
      <c r="A18" s="5" t="s">
        <v>46</v>
      </c>
      <c r="B18" s="8" t="s">
        <v>31</v>
      </c>
      <c r="C18" s="1" t="s">
        <v>32</v>
      </c>
      <c r="E18" s="7">
        <f>+E17/12</f>
        <v>12152.777777777779</v>
      </c>
      <c r="F18" s="7">
        <f>+F17/12</f>
        <v>22083.333333333332</v>
      </c>
      <c r="G18" s="7">
        <f>+G17/12</f>
        <v>23981.481481481485</v>
      </c>
      <c r="H18" s="7">
        <f>+H17/12</f>
        <v>23310.185185185186</v>
      </c>
    </row>
    <row r="19" spans="1:8" x14ac:dyDescent="0.35">
      <c r="A19" s="6" t="s">
        <v>16</v>
      </c>
      <c r="B19" s="9"/>
      <c r="C19" s="6" t="s">
        <v>16</v>
      </c>
      <c r="D19" s="7"/>
      <c r="E19" s="7"/>
      <c r="F19" s="7"/>
      <c r="G19" s="7"/>
      <c r="H19" s="7"/>
    </row>
    <row r="20" spans="1:8" x14ac:dyDescent="0.35">
      <c r="A20" s="7" t="s">
        <v>9</v>
      </c>
      <c r="B20" s="10"/>
      <c r="C20" s="7" t="s">
        <v>18</v>
      </c>
      <c r="D20" s="7"/>
      <c r="E20" s="7">
        <f>E5</f>
        <v>75000</v>
      </c>
      <c r="F20" s="7">
        <f t="shared" ref="F20:H20" si="4">F5</f>
        <v>150000</v>
      </c>
      <c r="G20" s="7">
        <f t="shared" si="4"/>
        <v>175000</v>
      </c>
      <c r="H20" s="7">
        <f t="shared" si="4"/>
        <v>175000</v>
      </c>
    </row>
    <row r="21" spans="1:8" x14ac:dyDescent="0.35">
      <c r="A21" s="7" t="s">
        <v>10</v>
      </c>
      <c r="B21" s="10"/>
      <c r="C21" s="7" t="s">
        <v>42</v>
      </c>
      <c r="D21" s="7"/>
      <c r="E21" s="7">
        <f>E7</f>
        <v>12500</v>
      </c>
      <c r="F21" s="7">
        <f t="shared" ref="F21:H21" si="5">F7</f>
        <v>25000</v>
      </c>
      <c r="G21" s="7">
        <f t="shared" si="5"/>
        <v>29166.666666666668</v>
      </c>
      <c r="H21" s="7">
        <f t="shared" si="5"/>
        <v>29166.666666666668</v>
      </c>
    </row>
    <row r="22" spans="1:8" x14ac:dyDescent="0.35">
      <c r="A22" s="7" t="s">
        <v>7</v>
      </c>
      <c r="B22" s="10"/>
      <c r="C22" s="7" t="s">
        <v>43</v>
      </c>
      <c r="D22" s="7"/>
      <c r="E22" s="7">
        <f>E13</f>
        <v>20833.333333333332</v>
      </c>
      <c r="F22" s="7">
        <f t="shared" ref="F22:H22" si="6">F13</f>
        <v>40833.333333333336</v>
      </c>
      <c r="G22" s="7">
        <f t="shared" si="6"/>
        <v>46944.444444444445</v>
      </c>
      <c r="H22" s="7">
        <f t="shared" si="6"/>
        <v>46666.666666666664</v>
      </c>
    </row>
    <row r="23" spans="1:8" x14ac:dyDescent="0.35">
      <c r="A23" s="7" t="s">
        <v>8</v>
      </c>
      <c r="B23" s="10"/>
      <c r="C23" s="7" t="s">
        <v>37</v>
      </c>
      <c r="D23" s="7"/>
      <c r="E23" s="7">
        <f>E18</f>
        <v>12152.777777777779</v>
      </c>
      <c r="F23" s="7">
        <f t="shared" ref="F23:H23" si="7">F18</f>
        <v>22083.333333333332</v>
      </c>
      <c r="G23" s="7">
        <f t="shared" si="7"/>
        <v>23981.481481481485</v>
      </c>
      <c r="H23" s="7">
        <f t="shared" si="7"/>
        <v>23310.185185185186</v>
      </c>
    </row>
    <row r="24" spans="1:8" x14ac:dyDescent="0.35">
      <c r="C24" s="15" t="s">
        <v>44</v>
      </c>
      <c r="D24" s="3"/>
      <c r="E24" s="3">
        <f>+E20+E21+E22-E23</f>
        <v>96180.555555555547</v>
      </c>
      <c r="F24" s="3">
        <f>+F20+F21+F22-F23</f>
        <v>193750</v>
      </c>
      <c r="G24" s="3">
        <f>+G20+G21+G22-G23</f>
        <v>227129.62962962961</v>
      </c>
      <c r="H24" s="3">
        <f>+H20+H21+H22-H23</f>
        <v>227523.14814814812</v>
      </c>
    </row>
    <row r="25" spans="1:8" x14ac:dyDescent="0.35">
      <c r="C25" s="15" t="s">
        <v>45</v>
      </c>
      <c r="D25" s="3"/>
      <c r="E25" s="3">
        <f>+E24</f>
        <v>96180.555555555547</v>
      </c>
      <c r="F25" s="3">
        <f>+F24-E24</f>
        <v>97569.444444444453</v>
      </c>
      <c r="G25" s="3">
        <f>+G24-F24</f>
        <v>33379.629629629606</v>
      </c>
      <c r="H25" s="3">
        <f>+H24-G24</f>
        <v>393.51851851851097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Maria Fontainha</dc:creator>
  <cp:lastModifiedBy>Elsa Fontainha</cp:lastModifiedBy>
  <dcterms:created xsi:type="dcterms:W3CDTF">2018-03-06T09:06:47Z</dcterms:created>
  <dcterms:modified xsi:type="dcterms:W3CDTF">2018-03-19T04:31:17Z</dcterms:modified>
</cp:coreProperties>
</file>