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disegutl-my.sharepoint.com/personal/jcneves_iseg_ulisboa_pt/Documents/Teaching-CaseStudies/Cases on Corporate Finance/"/>
    </mc:Choice>
  </mc:AlternateContent>
  <bookViews>
    <workbookView xWindow="0" yWindow="0" windowWidth="19200" windowHeight="7050" activeTab="1"/>
  </bookViews>
  <sheets>
    <sheet name="Exhibit 1 MMDC" sheetId="1" r:id="rId1"/>
    <sheet name="Exhibit 2 DYOD" sheetId="2" r:id="rId2"/>
  </sheets>
  <definedNames>
    <definedName name="overhead">'Exhibit 2 DYOD'!#REF!</definedName>
  </definedNames>
  <calcPr calcId="162913" calcMode="autoNoTable" iterate="1" calcOnSave="0"/>
</workbook>
</file>

<file path=xl/calcChain.xml><?xml version="1.0" encoding="utf-8"?>
<calcChain xmlns="http://schemas.openxmlformats.org/spreadsheetml/2006/main">
  <c r="G6" i="1" l="1"/>
  <c r="E13" i="2"/>
  <c r="E15" i="2" s="1"/>
  <c r="F11" i="2"/>
  <c r="F13" i="2" s="1"/>
  <c r="O6" i="2"/>
  <c r="N6" i="2"/>
  <c r="M6" i="2"/>
  <c r="L6" i="2"/>
  <c r="K6" i="2"/>
  <c r="J6" i="2"/>
  <c r="I6" i="2"/>
  <c r="F4" i="2"/>
  <c r="G4" i="2" s="1"/>
  <c r="H4" i="2" s="1"/>
  <c r="I4" i="2" s="1"/>
  <c r="J4" i="2" s="1"/>
  <c r="K4" i="2" s="1"/>
  <c r="L4" i="2" s="1"/>
  <c r="M4" i="2" s="1"/>
  <c r="N4" i="2" s="1"/>
  <c r="O4" i="2" s="1"/>
  <c r="E11" i="1"/>
  <c r="E13" i="1" s="1"/>
  <c r="E15" i="1" s="1"/>
  <c r="K6" i="1"/>
  <c r="F4" i="1"/>
  <c r="G4" i="1" s="1"/>
  <c r="H4" i="1" s="1"/>
  <c r="I4" i="1" s="1"/>
  <c r="J4" i="1" s="1"/>
  <c r="K4" i="1" s="1"/>
  <c r="L4" i="1" s="1"/>
  <c r="M4" i="1" s="1"/>
  <c r="N4" i="1" s="1"/>
  <c r="O4" i="1" s="1"/>
  <c r="H11" i="1" l="1"/>
  <c r="H13" i="1" s="1"/>
  <c r="J11" i="1"/>
  <c r="J13" i="1" s="1"/>
  <c r="J15" i="1" s="1"/>
  <c r="L11" i="1"/>
  <c r="L13" i="1" s="1"/>
  <c r="N11" i="1"/>
  <c r="N13" i="1" s="1"/>
  <c r="N15" i="1" s="1"/>
  <c r="M6" i="1"/>
  <c r="I6" i="1"/>
  <c r="F15" i="2"/>
  <c r="G11" i="2"/>
  <c r="G13" i="2" s="1"/>
  <c r="G15" i="2" s="1"/>
  <c r="H11" i="2"/>
  <c r="H13" i="2" s="1"/>
  <c r="H15" i="2" s="1"/>
  <c r="J11" i="2"/>
  <c r="J13" i="2" s="1"/>
  <c r="J15" i="2" s="1"/>
  <c r="L11" i="2"/>
  <c r="L13" i="2" s="1"/>
  <c r="L15" i="2" s="1"/>
  <c r="N11" i="2"/>
  <c r="N13" i="2" s="1"/>
  <c r="N15" i="2" s="1"/>
  <c r="I11" i="2"/>
  <c r="I13" i="2" s="1"/>
  <c r="I15" i="2" s="1"/>
  <c r="K11" i="2"/>
  <c r="K13" i="2" s="1"/>
  <c r="K15" i="2" s="1"/>
  <c r="M11" i="2"/>
  <c r="M13" i="2" s="1"/>
  <c r="M15" i="2" s="1"/>
  <c r="O11" i="2"/>
  <c r="O13" i="2" s="1"/>
  <c r="O15" i="2" s="1"/>
  <c r="H6" i="2"/>
  <c r="L15" i="1"/>
  <c r="H15" i="1"/>
  <c r="G11" i="1"/>
  <c r="G13" i="1" s="1"/>
  <c r="G15" i="1" s="1"/>
  <c r="I11" i="1"/>
  <c r="I13" i="1" s="1"/>
  <c r="I15" i="1" s="1"/>
  <c r="K11" i="1"/>
  <c r="K13" i="1" s="1"/>
  <c r="K15" i="1" s="1"/>
  <c r="M11" i="1"/>
  <c r="M13" i="1" s="1"/>
  <c r="M15" i="1" s="1"/>
  <c r="O6" i="1"/>
  <c r="O11" i="1"/>
  <c r="O13" i="1" s="1"/>
  <c r="O15" i="1" s="1"/>
  <c r="H6" i="1"/>
  <c r="J6" i="1"/>
  <c r="L6" i="1"/>
  <c r="N6" i="1"/>
  <c r="F11" i="1"/>
  <c r="F13" i="1" s="1"/>
  <c r="F15" i="1" s="1"/>
</calcChain>
</file>

<file path=xl/sharedStrings.xml><?xml version="1.0" encoding="utf-8"?>
<sst xmlns="http://schemas.openxmlformats.org/spreadsheetml/2006/main" count="38" uniqueCount="21">
  <si>
    <t>Revenue</t>
  </si>
  <si>
    <t>Revenue Growth</t>
  </si>
  <si>
    <t>Total Production Costs</t>
  </si>
  <si>
    <t>Depreciation</t>
  </si>
  <si>
    <t>Total Operating Expenses</t>
  </si>
  <si>
    <t>Working Capital Assumptions:</t>
  </si>
  <si>
    <t>Minimum Cash Balance as % of Sales</t>
  </si>
  <si>
    <t>Days Sales Outstanding</t>
  </si>
  <si>
    <t>Days Payable Outstanding (based on tot. op. exp.)</t>
  </si>
  <si>
    <t>Capital Expenditures</t>
  </si>
  <si>
    <t>Operating Profit</t>
  </si>
  <si>
    <t>New Heritage Doll Company: Capital Budgeting</t>
  </si>
  <si>
    <t>Exhibit 1</t>
  </si>
  <si>
    <r>
      <t xml:space="preserve">Selected Operating Projections for </t>
    </r>
    <r>
      <rPr>
        <b/>
        <i/>
        <sz val="12"/>
        <color theme="1"/>
        <rFont val="Times New Roman"/>
        <family val="1"/>
      </rPr>
      <t>Match My Doll Clothing</t>
    </r>
    <r>
      <rPr>
        <b/>
        <sz val="12"/>
        <color theme="1"/>
        <rFont val="Times New Roman"/>
        <family val="1"/>
      </rPr>
      <t xml:space="preserve"> Line Expansion</t>
    </r>
  </si>
  <si>
    <t>Selling, General &amp; Administrative</t>
  </si>
  <si>
    <t>Fixed Production Expense (excl depreciation)</t>
  </si>
  <si>
    <t>Production Costs</t>
  </si>
  <si>
    <t>Exhibit 2</t>
  </si>
  <si>
    <r>
      <t xml:space="preserve">Selected Operating Projections for </t>
    </r>
    <r>
      <rPr>
        <b/>
        <i/>
        <sz val="12"/>
        <color theme="1"/>
        <rFont val="Times New Roman"/>
        <family val="1"/>
      </rPr>
      <t>Design Your Own Doll</t>
    </r>
  </si>
  <si>
    <t>Variable Production Costs</t>
  </si>
  <si>
    <t>Inventory Turnover (prod. cost/ending inv.)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</si>
</sst>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;\(0\)"/>
    <numFmt numFmtId="165" formatCode="0.0%"/>
    <numFmt numFmtId="166" formatCode="#,##0.0&quot;x&quot;;\(#,##0.0&quot;x&quot;\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7" fontId="1" fillId="0" borderId="0" xfId="0" applyNumberFormat="1" applyFont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37" fontId="2" fillId="0" borderId="0" xfId="0" applyNumberFormat="1" applyFont="1"/>
    <xf numFmtId="37" fontId="1" fillId="0" borderId="0" xfId="0" applyNumberFormat="1" applyFont="1" applyAlignment="1">
      <alignment horizontal="right"/>
    </xf>
    <xf numFmtId="165" fontId="1" fillId="0" borderId="0" xfId="0" applyNumberFormat="1" applyFont="1"/>
    <xf numFmtId="37" fontId="3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37" fontId="1" fillId="0" borderId="0" xfId="0" quotePrefix="1" applyNumberFormat="1" applyFont="1" applyBorder="1"/>
    <xf numFmtId="37" fontId="1" fillId="0" borderId="0" xfId="0" quotePrefix="1" applyNumberFormat="1" applyFont="1" applyBorder="1" applyAlignment="1"/>
    <xf numFmtId="37" fontId="1" fillId="0" borderId="0" xfId="0" applyNumberFormat="1" applyFont="1" applyBorder="1"/>
    <xf numFmtId="37" fontId="1" fillId="0" borderId="4" xfId="0" applyNumberFormat="1" applyFont="1" applyBorder="1"/>
    <xf numFmtId="37" fontId="4" fillId="0" borderId="0" xfId="0" applyNumberFormat="1" applyFont="1"/>
    <xf numFmtId="37" fontId="2" fillId="0" borderId="4" xfId="0" applyNumberFormat="1" applyFont="1" applyBorder="1"/>
    <xf numFmtId="0" fontId="5" fillId="0" borderId="0" xfId="0" applyFont="1"/>
    <xf numFmtId="37" fontId="1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F25" sqref="F25"/>
    </sheetView>
  </sheetViews>
  <sheetFormatPr defaultRowHeight="14.5" x14ac:dyDescent="0.35"/>
  <cols>
    <col min="1" max="1" width="4.26953125" customWidth="1"/>
    <col min="4" max="4" width="13.1796875" customWidth="1"/>
  </cols>
  <sheetData>
    <row r="1" spans="1:15" ht="15.5" x14ac:dyDescent="0.35">
      <c r="A1" s="18" t="s">
        <v>11</v>
      </c>
    </row>
    <row r="2" spans="1:15" ht="15.5" x14ac:dyDescent="0.35">
      <c r="A2" s="18" t="s">
        <v>12</v>
      </c>
      <c r="C2" s="18" t="s">
        <v>13</v>
      </c>
    </row>
    <row r="4" spans="1:15" x14ac:dyDescent="0.35">
      <c r="A4" s="5"/>
      <c r="B4" s="1"/>
      <c r="C4" s="1"/>
      <c r="D4" s="1"/>
      <c r="E4" s="2">
        <v>2010</v>
      </c>
      <c r="F4" s="3">
        <f>E4+1</f>
        <v>2011</v>
      </c>
      <c r="G4" s="3">
        <f t="shared" ref="G4:O4" si="0">F4+1</f>
        <v>2012</v>
      </c>
      <c r="H4" s="3">
        <f t="shared" si="0"/>
        <v>2013</v>
      </c>
      <c r="I4" s="3">
        <f t="shared" si="0"/>
        <v>2014</v>
      </c>
      <c r="J4" s="3">
        <f t="shared" si="0"/>
        <v>2015</v>
      </c>
      <c r="K4" s="3">
        <f t="shared" si="0"/>
        <v>2016</v>
      </c>
      <c r="L4" s="3">
        <f t="shared" si="0"/>
        <v>2017</v>
      </c>
      <c r="M4" s="3">
        <f t="shared" si="0"/>
        <v>2018</v>
      </c>
      <c r="N4" s="3">
        <f t="shared" si="0"/>
        <v>2019</v>
      </c>
      <c r="O4" s="4">
        <f t="shared" si="0"/>
        <v>2020</v>
      </c>
    </row>
    <row r="5" spans="1:15" x14ac:dyDescent="0.35">
      <c r="A5" s="5" t="s">
        <v>0</v>
      </c>
      <c r="B5" s="1"/>
      <c r="C5" s="1"/>
      <c r="D5" s="1"/>
      <c r="E5" s="1"/>
      <c r="F5" s="5">
        <v>4500</v>
      </c>
      <c r="G5" s="5">
        <v>6859.9999999999991</v>
      </c>
      <c r="H5" s="5">
        <v>8408.7999999999993</v>
      </c>
      <c r="I5" s="5">
        <v>9081.5</v>
      </c>
      <c r="J5" s="5">
        <v>9808</v>
      </c>
      <c r="K5" s="5">
        <v>10592.66</v>
      </c>
      <c r="L5" s="5">
        <v>11440.07</v>
      </c>
      <c r="M5" s="5">
        <v>12355.2</v>
      </c>
      <c r="N5" s="5">
        <v>13343.7</v>
      </c>
      <c r="O5" s="5">
        <v>14411.2</v>
      </c>
    </row>
    <row r="6" spans="1:15" x14ac:dyDescent="0.35">
      <c r="B6" s="1" t="s">
        <v>1</v>
      </c>
      <c r="C6" s="1"/>
      <c r="D6" s="1"/>
      <c r="E6" s="1"/>
      <c r="F6" s="6"/>
      <c r="G6" s="7">
        <f>(G5-F5)/F5</f>
        <v>0.52444444444444427</v>
      </c>
      <c r="H6" s="7">
        <f t="shared" ref="H6:O6" si="1">(H5-G5)/G5</f>
        <v>0.22577259475218664</v>
      </c>
      <c r="I6" s="7">
        <f t="shared" si="1"/>
        <v>7.9999524307868039E-2</v>
      </c>
      <c r="J6" s="7">
        <f t="shared" si="1"/>
        <v>7.9997797720640862E-2</v>
      </c>
      <c r="K6" s="7">
        <f t="shared" si="1"/>
        <v>8.0002039151712875E-2</v>
      </c>
      <c r="L6" s="7">
        <f t="shared" si="1"/>
        <v>7.9999735666017771E-2</v>
      </c>
      <c r="M6" s="7">
        <f t="shared" si="1"/>
        <v>7.9993391648827419E-2</v>
      </c>
      <c r="N6" s="7">
        <f t="shared" si="1"/>
        <v>8.0006798756798753E-2</v>
      </c>
      <c r="O6" s="7">
        <f t="shared" si="1"/>
        <v>8.000029976693121E-2</v>
      </c>
    </row>
    <row r="7" spans="1:15" x14ac:dyDescent="0.35">
      <c r="A7" s="5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5">
      <c r="A8" s="1" t="s">
        <v>15</v>
      </c>
      <c r="B8" s="1"/>
      <c r="C8" s="1"/>
      <c r="D8" s="1"/>
      <c r="E8" s="1"/>
      <c r="F8" s="16">
        <v>575</v>
      </c>
      <c r="G8" s="1">
        <v>575</v>
      </c>
      <c r="H8" s="1">
        <v>586.5</v>
      </c>
      <c r="I8" s="1">
        <v>598.20000000000005</v>
      </c>
      <c r="J8" s="1">
        <v>610.1</v>
      </c>
      <c r="K8" s="1">
        <v>622.29999999999995</v>
      </c>
      <c r="L8" s="1">
        <v>634.79999999999995</v>
      </c>
      <c r="M8" s="1">
        <v>647.5</v>
      </c>
      <c r="N8" s="1">
        <v>660.4</v>
      </c>
      <c r="O8" s="1">
        <v>673.7</v>
      </c>
    </row>
    <row r="9" spans="1:15" x14ac:dyDescent="0.35">
      <c r="A9" s="1" t="s">
        <v>19</v>
      </c>
      <c r="C9" s="1"/>
      <c r="D9" s="1"/>
      <c r="E9" s="14"/>
      <c r="F9" s="14">
        <v>2035</v>
      </c>
      <c r="G9" s="14">
        <v>3403.8000000000047</v>
      </c>
      <c r="H9" s="14">
        <v>4290.6000000000004</v>
      </c>
      <c r="I9" s="14">
        <v>4669</v>
      </c>
      <c r="J9" s="14">
        <v>5078.3999999999996</v>
      </c>
      <c r="K9" s="14">
        <v>5521.3</v>
      </c>
      <c r="L9" s="14">
        <v>6000.3</v>
      </c>
      <c r="M9" s="14">
        <v>6518.5</v>
      </c>
      <c r="N9" s="14">
        <v>7078.8</v>
      </c>
      <c r="O9" s="14">
        <v>7684.7</v>
      </c>
    </row>
    <row r="10" spans="1:15" x14ac:dyDescent="0.35">
      <c r="A10" s="1" t="s">
        <v>3</v>
      </c>
      <c r="B10" s="5"/>
      <c r="C10" s="5"/>
      <c r="D10" s="5"/>
      <c r="E10" s="17"/>
      <c r="F10" s="15">
        <v>152.19999999999999</v>
      </c>
      <c r="G10" s="15">
        <v>152.19999999999999</v>
      </c>
      <c r="H10" s="15">
        <v>152.19999999999999</v>
      </c>
      <c r="I10" s="15">
        <v>152.19999999999999</v>
      </c>
      <c r="J10" s="15">
        <v>164.4</v>
      </c>
      <c r="K10" s="15">
        <v>177.5</v>
      </c>
      <c r="L10" s="15">
        <v>191.7</v>
      </c>
      <c r="M10" s="15">
        <v>207.1</v>
      </c>
      <c r="N10" s="15">
        <v>223.6</v>
      </c>
      <c r="O10" s="15">
        <v>241.5</v>
      </c>
    </row>
    <row r="11" spans="1:15" x14ac:dyDescent="0.35">
      <c r="A11" s="5" t="s">
        <v>2</v>
      </c>
      <c r="B11" s="5"/>
      <c r="C11" s="5"/>
      <c r="D11" s="5"/>
      <c r="E11" s="5">
        <f>E9+E8</f>
        <v>0</v>
      </c>
      <c r="F11" s="5">
        <f t="shared" ref="F11:O11" si="2">F10+F9+F8</f>
        <v>2762.2</v>
      </c>
      <c r="G11" s="5">
        <f t="shared" si="2"/>
        <v>4131.0000000000045</v>
      </c>
      <c r="H11" s="5">
        <f t="shared" si="2"/>
        <v>5029.3</v>
      </c>
      <c r="I11" s="5">
        <f t="shared" si="2"/>
        <v>5419.4</v>
      </c>
      <c r="J11" s="5">
        <f t="shared" si="2"/>
        <v>5852.9</v>
      </c>
      <c r="K11" s="5">
        <f t="shared" si="2"/>
        <v>6321.1</v>
      </c>
      <c r="L11" s="5">
        <f t="shared" si="2"/>
        <v>6826.8</v>
      </c>
      <c r="M11" s="5">
        <f t="shared" si="2"/>
        <v>7373.1</v>
      </c>
      <c r="N11" s="5">
        <f t="shared" si="2"/>
        <v>7962.8</v>
      </c>
      <c r="O11" s="5">
        <f t="shared" si="2"/>
        <v>8599.9</v>
      </c>
    </row>
    <row r="12" spans="1:15" x14ac:dyDescent="0.35">
      <c r="A12" s="5" t="s">
        <v>14</v>
      </c>
      <c r="B12" s="1"/>
      <c r="C12" s="1"/>
      <c r="D12" s="1"/>
      <c r="E12" s="17">
        <v>1250</v>
      </c>
      <c r="F12" s="17">
        <v>1155</v>
      </c>
      <c r="G12" s="17">
        <v>1735</v>
      </c>
      <c r="H12" s="17">
        <v>2102.1999999999998</v>
      </c>
      <c r="I12" s="17">
        <v>2270.3000000000002</v>
      </c>
      <c r="J12" s="17">
        <v>2452</v>
      </c>
      <c r="K12" s="17">
        <v>2648.1</v>
      </c>
      <c r="L12" s="17">
        <v>2860</v>
      </c>
      <c r="M12" s="17">
        <v>3088.8</v>
      </c>
      <c r="N12" s="17">
        <v>3335.9</v>
      </c>
      <c r="O12" s="17">
        <v>3602.8</v>
      </c>
    </row>
    <row r="13" spans="1:15" x14ac:dyDescent="0.35">
      <c r="A13" s="5" t="s">
        <v>4</v>
      </c>
      <c r="B13" s="5"/>
      <c r="C13" s="5"/>
      <c r="D13" s="5"/>
      <c r="E13" s="5">
        <f>E12+E11</f>
        <v>1250</v>
      </c>
      <c r="F13" s="5">
        <f t="shared" ref="F13:O13" si="3">F12+F11</f>
        <v>3917.2</v>
      </c>
      <c r="G13" s="5">
        <f t="shared" si="3"/>
        <v>5866.0000000000045</v>
      </c>
      <c r="H13" s="5">
        <f t="shared" si="3"/>
        <v>7131.5</v>
      </c>
      <c r="I13" s="5">
        <f t="shared" si="3"/>
        <v>7689.7</v>
      </c>
      <c r="J13" s="5">
        <f t="shared" si="3"/>
        <v>8304.9</v>
      </c>
      <c r="K13" s="5">
        <f t="shared" si="3"/>
        <v>8969.2000000000007</v>
      </c>
      <c r="L13" s="5">
        <f t="shared" si="3"/>
        <v>9686.7999999999993</v>
      </c>
      <c r="M13" s="5">
        <f t="shared" si="3"/>
        <v>10461.900000000001</v>
      </c>
      <c r="N13" s="5">
        <f t="shared" si="3"/>
        <v>11298.7</v>
      </c>
      <c r="O13" s="5">
        <f t="shared" si="3"/>
        <v>12202.7</v>
      </c>
    </row>
    <row r="14" spans="1:15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35">
      <c r="A15" s="5" t="s">
        <v>10</v>
      </c>
      <c r="B15" s="1"/>
      <c r="C15" s="1"/>
      <c r="D15" s="1"/>
      <c r="E15" s="5">
        <f t="shared" ref="E15:O15" si="4">E5-E13</f>
        <v>-1250</v>
      </c>
      <c r="F15" s="5">
        <f t="shared" si="4"/>
        <v>582.80000000000018</v>
      </c>
      <c r="G15" s="5">
        <f t="shared" si="4"/>
        <v>993.99999999999454</v>
      </c>
      <c r="H15" s="5">
        <f t="shared" si="4"/>
        <v>1277.2999999999993</v>
      </c>
      <c r="I15" s="5">
        <f t="shared" si="4"/>
        <v>1391.8000000000002</v>
      </c>
      <c r="J15" s="5">
        <f t="shared" si="4"/>
        <v>1503.1000000000004</v>
      </c>
      <c r="K15" s="5">
        <f t="shared" si="4"/>
        <v>1623.4599999999991</v>
      </c>
      <c r="L15" s="5">
        <f t="shared" si="4"/>
        <v>1753.2700000000004</v>
      </c>
      <c r="M15" s="5">
        <f t="shared" si="4"/>
        <v>1893.2999999999993</v>
      </c>
      <c r="N15" s="5">
        <f t="shared" si="4"/>
        <v>2045</v>
      </c>
      <c r="O15" s="5">
        <f t="shared" si="4"/>
        <v>2208.5</v>
      </c>
    </row>
    <row r="16" spans="1:15" x14ac:dyDescent="0.3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8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 t="s">
        <v>6</v>
      </c>
      <c r="B18" s="1"/>
      <c r="C18" s="1"/>
      <c r="D18" s="1"/>
      <c r="E18" s="10"/>
      <c r="F18" s="10">
        <v>0.03</v>
      </c>
      <c r="G18" s="10">
        <v>3.0000000000000002E-2</v>
      </c>
      <c r="H18" s="10">
        <v>3.0000000000000002E-2</v>
      </c>
      <c r="I18" s="10">
        <v>2.9999999999999995E-2</v>
      </c>
      <c r="J18" s="10">
        <v>0.03</v>
      </c>
      <c r="K18" s="10">
        <v>0.03</v>
      </c>
      <c r="L18" s="10">
        <v>0.03</v>
      </c>
      <c r="M18" s="10">
        <v>3.0000000000000079E-2</v>
      </c>
      <c r="N18" s="10">
        <v>3.0000000000000002E-2</v>
      </c>
      <c r="O18" s="10">
        <v>0.03</v>
      </c>
    </row>
    <row r="19" spans="1:15" x14ac:dyDescent="0.35">
      <c r="A19" s="1" t="s">
        <v>7</v>
      </c>
      <c r="B19" s="1"/>
      <c r="C19" s="1"/>
      <c r="D19" s="1"/>
      <c r="E19" s="11"/>
      <c r="F19" s="11">
        <v>59.17</v>
      </c>
      <c r="G19" s="11">
        <v>59.17</v>
      </c>
      <c r="H19" s="11">
        <v>59.17</v>
      </c>
      <c r="I19" s="11">
        <v>59.17</v>
      </c>
      <c r="J19" s="11">
        <v>59.17</v>
      </c>
      <c r="K19" s="11">
        <v>59.17</v>
      </c>
      <c r="L19" s="11">
        <v>59.17</v>
      </c>
      <c r="M19" s="11">
        <v>59.17</v>
      </c>
      <c r="N19" s="11">
        <v>59.17</v>
      </c>
      <c r="O19" s="11">
        <v>59.17</v>
      </c>
    </row>
    <row r="20" spans="1:15" x14ac:dyDescent="0.35">
      <c r="A20" s="1" t="s">
        <v>20</v>
      </c>
      <c r="B20" s="1"/>
      <c r="C20" s="1"/>
      <c r="D20" s="1"/>
      <c r="E20" s="11"/>
      <c r="F20" s="11">
        <v>7.68</v>
      </c>
      <c r="G20" s="11">
        <v>8.26</v>
      </c>
      <c r="H20" s="11">
        <v>12.7</v>
      </c>
      <c r="I20" s="11">
        <v>12.7</v>
      </c>
      <c r="J20" s="11">
        <v>12.7</v>
      </c>
      <c r="K20" s="11">
        <v>12.7</v>
      </c>
      <c r="L20" s="11">
        <v>12.7</v>
      </c>
      <c r="M20" s="11">
        <v>12.7</v>
      </c>
      <c r="N20" s="11">
        <v>12.7</v>
      </c>
      <c r="O20" s="11">
        <v>12.7</v>
      </c>
    </row>
    <row r="21" spans="1:15" x14ac:dyDescent="0.35">
      <c r="A21" s="1" t="s">
        <v>8</v>
      </c>
      <c r="B21" s="1"/>
      <c r="C21" s="1"/>
      <c r="D21" s="1"/>
      <c r="E21" s="11"/>
      <c r="F21" s="11">
        <v>30.76</v>
      </c>
      <c r="G21" s="11">
        <v>30.9</v>
      </c>
      <c r="H21" s="11">
        <v>31.01</v>
      </c>
      <c r="I21" s="11">
        <v>31.01</v>
      </c>
      <c r="J21" s="11">
        <v>31.01</v>
      </c>
      <c r="K21" s="11">
        <v>31.01</v>
      </c>
      <c r="L21" s="11">
        <v>31.01</v>
      </c>
      <c r="M21" s="11">
        <v>31.01</v>
      </c>
      <c r="N21" s="11">
        <v>31.01</v>
      </c>
      <c r="O21" s="11">
        <v>31.01</v>
      </c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A23" s="1" t="s">
        <v>9</v>
      </c>
      <c r="B23" s="1"/>
      <c r="C23" s="1"/>
      <c r="D23" s="1"/>
      <c r="E23" s="1">
        <v>1470</v>
      </c>
      <c r="F23" s="1">
        <v>952.2</v>
      </c>
      <c r="G23" s="1">
        <v>152.19999999999999</v>
      </c>
      <c r="H23" s="1">
        <v>152.19999999999999</v>
      </c>
      <c r="I23" s="1">
        <v>333.8</v>
      </c>
      <c r="J23" s="1">
        <v>360.5</v>
      </c>
      <c r="K23" s="1">
        <v>389.3</v>
      </c>
      <c r="L23" s="1">
        <v>420.5</v>
      </c>
      <c r="M23" s="1">
        <v>454.1</v>
      </c>
      <c r="N23" s="1">
        <v>490.5</v>
      </c>
      <c r="O23" s="1">
        <v>529.70000000000005</v>
      </c>
    </row>
    <row r="24" spans="1:15" x14ac:dyDescent="0.35">
      <c r="A24" s="14"/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5">
      <c r="A25" s="12"/>
      <c r="B25" s="1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A27" s="13"/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13" sqref="E13"/>
    </sheetView>
  </sheetViews>
  <sheetFormatPr defaultRowHeight="14.5" x14ac:dyDescent="0.35"/>
  <cols>
    <col min="1" max="1" width="4.453125" customWidth="1"/>
    <col min="4" max="4" width="14.1796875" customWidth="1"/>
  </cols>
  <sheetData>
    <row r="1" spans="1:15" ht="15.5" x14ac:dyDescent="0.35">
      <c r="A1" s="18" t="s">
        <v>11</v>
      </c>
    </row>
    <row r="2" spans="1:15" ht="15.5" x14ac:dyDescent="0.35">
      <c r="A2" s="18" t="s">
        <v>17</v>
      </c>
      <c r="C2" s="18" t="s">
        <v>18</v>
      </c>
    </row>
    <row r="4" spans="1:15" x14ac:dyDescent="0.35">
      <c r="A4" s="8"/>
      <c r="B4" s="1"/>
      <c r="C4" s="1"/>
      <c r="D4" s="1"/>
      <c r="E4" s="2">
        <v>2010</v>
      </c>
      <c r="F4" s="3">
        <f>E4+1</f>
        <v>2011</v>
      </c>
      <c r="G4" s="3">
        <f t="shared" ref="G4:O4" si="0">F4+1</f>
        <v>2012</v>
      </c>
      <c r="H4" s="3">
        <f t="shared" si="0"/>
        <v>2013</v>
      </c>
      <c r="I4" s="3">
        <f t="shared" si="0"/>
        <v>2014</v>
      </c>
      <c r="J4" s="3">
        <f t="shared" si="0"/>
        <v>2015</v>
      </c>
      <c r="K4" s="3">
        <f t="shared" si="0"/>
        <v>2016</v>
      </c>
      <c r="L4" s="3">
        <f t="shared" si="0"/>
        <v>2017</v>
      </c>
      <c r="M4" s="3">
        <f t="shared" si="0"/>
        <v>2018</v>
      </c>
      <c r="N4" s="3">
        <f t="shared" si="0"/>
        <v>2019</v>
      </c>
      <c r="O4" s="4">
        <f t="shared" si="0"/>
        <v>2020</v>
      </c>
    </row>
    <row r="5" spans="1:15" x14ac:dyDescent="0.35">
      <c r="A5" s="5" t="s">
        <v>0</v>
      </c>
      <c r="B5" s="1"/>
      <c r="C5" s="1"/>
      <c r="D5" s="1"/>
      <c r="E5" s="5"/>
      <c r="F5" s="5">
        <v>0</v>
      </c>
      <c r="G5" s="5">
        <v>6000</v>
      </c>
      <c r="H5" s="5">
        <v>14360</v>
      </c>
      <c r="I5" s="5">
        <v>20221.599999999999</v>
      </c>
      <c r="J5" s="5">
        <v>21434.799999999999</v>
      </c>
      <c r="K5" s="5">
        <v>22720.9</v>
      </c>
      <c r="L5" s="5">
        <v>24084.2</v>
      </c>
      <c r="M5" s="5">
        <v>25529.3</v>
      </c>
      <c r="N5" s="5">
        <v>27061.06</v>
      </c>
      <c r="O5" s="5">
        <v>28684.7</v>
      </c>
    </row>
    <row r="6" spans="1:15" x14ac:dyDescent="0.35">
      <c r="B6" s="1" t="s">
        <v>1</v>
      </c>
      <c r="C6" s="1"/>
      <c r="D6" s="1"/>
      <c r="E6" s="1"/>
      <c r="F6" s="6"/>
      <c r="G6" s="6"/>
      <c r="H6" s="7">
        <f>(H5-G5)/G5</f>
        <v>1.3933333333333333</v>
      </c>
      <c r="I6" s="7">
        <f t="shared" ref="I6:O6" si="1">(I5-H5)/H5</f>
        <v>0.40818941504178263</v>
      </c>
      <c r="J6" s="7">
        <f t="shared" si="1"/>
        <v>5.9995252601178981E-2</v>
      </c>
      <c r="K6" s="7">
        <f t="shared" si="1"/>
        <v>6.0000559837274071E-2</v>
      </c>
      <c r="L6" s="7">
        <f t="shared" si="1"/>
        <v>6.0002024567688744E-2</v>
      </c>
      <c r="M6" s="7">
        <f t="shared" si="1"/>
        <v>6.0001993007864012E-2</v>
      </c>
      <c r="N6" s="7">
        <f t="shared" si="1"/>
        <v>6.0000078341356879E-2</v>
      </c>
      <c r="O6" s="7">
        <f t="shared" si="1"/>
        <v>5.9999127898168046E-2</v>
      </c>
    </row>
    <row r="7" spans="1:15" x14ac:dyDescent="0.35">
      <c r="A7" s="5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5">
      <c r="A8" s="1" t="s">
        <v>15</v>
      </c>
      <c r="B8" s="1"/>
      <c r="C8" s="1"/>
      <c r="D8" s="1"/>
      <c r="E8" s="1"/>
      <c r="F8" s="16">
        <v>0</v>
      </c>
      <c r="G8" s="16">
        <v>1650</v>
      </c>
      <c r="H8" s="1">
        <v>1683</v>
      </c>
      <c r="I8" s="1">
        <v>1716.6</v>
      </c>
      <c r="J8" s="1">
        <v>1750.9</v>
      </c>
      <c r="K8" s="1">
        <v>1786</v>
      </c>
      <c r="L8" s="1">
        <v>1821.7</v>
      </c>
      <c r="M8" s="1">
        <v>1858.1</v>
      </c>
      <c r="N8" s="1">
        <v>1895.3</v>
      </c>
      <c r="O8" s="1">
        <v>1933.2</v>
      </c>
    </row>
    <row r="9" spans="1:15" x14ac:dyDescent="0.35">
      <c r="A9" s="1" t="s">
        <v>19</v>
      </c>
      <c r="C9" s="1"/>
      <c r="D9" s="1"/>
      <c r="E9" s="1"/>
      <c r="F9" s="1">
        <v>0</v>
      </c>
      <c r="G9" s="1">
        <v>2250</v>
      </c>
      <c r="H9" s="1">
        <v>7651</v>
      </c>
      <c r="I9" s="1">
        <v>11427.3</v>
      </c>
      <c r="J9" s="1">
        <v>12181.6</v>
      </c>
      <c r="K9" s="1">
        <v>12982.6</v>
      </c>
      <c r="L9" s="1">
        <v>13833</v>
      </c>
      <c r="M9" s="1">
        <v>14735.8</v>
      </c>
      <c r="N9" s="1">
        <v>15694.3</v>
      </c>
      <c r="O9" s="1">
        <v>16711.8</v>
      </c>
    </row>
    <row r="10" spans="1:15" x14ac:dyDescent="0.35">
      <c r="A10" s="1" t="s">
        <v>3</v>
      </c>
      <c r="B10" s="1"/>
      <c r="C10" s="1"/>
      <c r="D10" s="1"/>
      <c r="E10" s="14"/>
      <c r="F10" s="15">
        <v>0</v>
      </c>
      <c r="G10" s="15">
        <v>309.7</v>
      </c>
      <c r="H10" s="15">
        <v>309.7</v>
      </c>
      <c r="I10" s="15">
        <v>309.7</v>
      </c>
      <c r="J10" s="15">
        <v>436.2</v>
      </c>
      <c r="K10" s="15">
        <v>462.4</v>
      </c>
      <c r="L10" s="15">
        <v>490.1</v>
      </c>
      <c r="M10" s="15">
        <v>519.5</v>
      </c>
      <c r="N10" s="15">
        <v>550.70000000000005</v>
      </c>
      <c r="O10" s="15">
        <v>583.79999999999995</v>
      </c>
    </row>
    <row r="11" spans="1:15" x14ac:dyDescent="0.35">
      <c r="A11" s="5" t="s">
        <v>2</v>
      </c>
      <c r="B11" s="1"/>
      <c r="C11" s="1"/>
      <c r="D11" s="1"/>
      <c r="E11" s="1"/>
      <c r="F11" s="1">
        <f t="shared" ref="F11:O11" si="2">F10+F9+F8</f>
        <v>0</v>
      </c>
      <c r="G11" s="1">
        <f t="shared" si="2"/>
        <v>4209.7</v>
      </c>
      <c r="H11" s="1">
        <f t="shared" si="2"/>
        <v>9643.7000000000007</v>
      </c>
      <c r="I11" s="1">
        <f t="shared" si="2"/>
        <v>13453.6</v>
      </c>
      <c r="J11" s="1">
        <f t="shared" si="2"/>
        <v>14368.7</v>
      </c>
      <c r="K11" s="1">
        <f t="shared" si="2"/>
        <v>15231</v>
      </c>
      <c r="L11" s="1">
        <f t="shared" si="2"/>
        <v>16144.800000000001</v>
      </c>
      <c r="M11" s="1">
        <f t="shared" si="2"/>
        <v>17113.399999999998</v>
      </c>
      <c r="N11" s="1">
        <f t="shared" si="2"/>
        <v>18140.3</v>
      </c>
      <c r="O11" s="1">
        <f t="shared" si="2"/>
        <v>19228.8</v>
      </c>
    </row>
    <row r="12" spans="1:15" x14ac:dyDescent="0.35">
      <c r="A12" s="5" t="s">
        <v>14</v>
      </c>
      <c r="B12" s="1"/>
      <c r="C12" s="1"/>
      <c r="D12" s="1"/>
      <c r="E12" s="15">
        <v>1201</v>
      </c>
      <c r="F12" s="15">
        <v>0</v>
      </c>
      <c r="G12" s="15">
        <v>1240</v>
      </c>
      <c r="H12" s="15">
        <v>2922</v>
      </c>
      <c r="I12" s="15">
        <v>4044.3</v>
      </c>
      <c r="J12" s="15">
        <v>4286.8999999999996</v>
      </c>
      <c r="K12" s="15">
        <v>4544.1000000000004</v>
      </c>
      <c r="L12" s="15">
        <v>4816.8</v>
      </c>
      <c r="M12" s="15">
        <v>5105.8</v>
      </c>
      <c r="N12" s="15">
        <v>5412.2</v>
      </c>
      <c r="O12" s="15">
        <v>5736.9</v>
      </c>
    </row>
    <row r="13" spans="1:15" x14ac:dyDescent="0.35">
      <c r="A13" s="5" t="s">
        <v>4</v>
      </c>
      <c r="B13" s="1"/>
      <c r="C13" s="1"/>
      <c r="D13" s="1"/>
      <c r="E13" s="1">
        <f>E11+E12</f>
        <v>1201</v>
      </c>
      <c r="F13" s="1">
        <f t="shared" ref="F13:O13" si="3">F11+F12</f>
        <v>0</v>
      </c>
      <c r="G13" s="1">
        <f t="shared" si="3"/>
        <v>5449.7</v>
      </c>
      <c r="H13" s="1">
        <f t="shared" si="3"/>
        <v>12565.7</v>
      </c>
      <c r="I13" s="1">
        <f t="shared" si="3"/>
        <v>17497.900000000001</v>
      </c>
      <c r="J13" s="1">
        <f t="shared" si="3"/>
        <v>18655.599999999999</v>
      </c>
      <c r="K13" s="1">
        <f t="shared" si="3"/>
        <v>19775.099999999999</v>
      </c>
      <c r="L13" s="1">
        <f t="shared" si="3"/>
        <v>20961.600000000002</v>
      </c>
      <c r="M13" s="1">
        <f t="shared" si="3"/>
        <v>22219.199999999997</v>
      </c>
      <c r="N13" s="1">
        <f t="shared" si="3"/>
        <v>23552.5</v>
      </c>
      <c r="O13" s="1">
        <f t="shared" si="3"/>
        <v>24965.699999999997</v>
      </c>
    </row>
    <row r="14" spans="1:15" x14ac:dyDescent="0.35">
      <c r="A14" s="5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35">
      <c r="A15" s="5" t="s">
        <v>10</v>
      </c>
      <c r="B15" s="1"/>
      <c r="C15" s="1"/>
      <c r="D15" s="1"/>
      <c r="E15" s="1">
        <f t="shared" ref="E15:O15" si="4">E5-E13</f>
        <v>-1201</v>
      </c>
      <c r="F15" s="1">
        <f t="shared" si="4"/>
        <v>0</v>
      </c>
      <c r="G15" s="1">
        <f t="shared" si="4"/>
        <v>550.30000000000018</v>
      </c>
      <c r="H15" s="1">
        <f t="shared" si="4"/>
        <v>1794.2999999999993</v>
      </c>
      <c r="I15" s="1">
        <f t="shared" si="4"/>
        <v>2723.6999999999971</v>
      </c>
      <c r="J15" s="1">
        <f t="shared" si="4"/>
        <v>2779.2000000000007</v>
      </c>
      <c r="K15" s="1">
        <f t="shared" si="4"/>
        <v>2945.8000000000029</v>
      </c>
      <c r="L15" s="1">
        <f t="shared" si="4"/>
        <v>3122.5999999999985</v>
      </c>
      <c r="M15" s="1">
        <f t="shared" si="4"/>
        <v>3310.1000000000022</v>
      </c>
      <c r="N15" s="1">
        <f t="shared" si="4"/>
        <v>3508.5600000000013</v>
      </c>
      <c r="O15" s="1">
        <f t="shared" si="4"/>
        <v>3719.0000000000036</v>
      </c>
    </row>
    <row r="16" spans="1:1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8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 t="s">
        <v>6</v>
      </c>
      <c r="B18" s="1"/>
      <c r="C18" s="1"/>
      <c r="D18" s="1"/>
      <c r="E18" s="10"/>
      <c r="F18" s="10"/>
      <c r="G18" s="10">
        <v>0.03</v>
      </c>
      <c r="H18" s="10">
        <v>3.0000000000000002E-2</v>
      </c>
      <c r="I18" s="10">
        <v>3.0000000000000002E-2</v>
      </c>
      <c r="J18" s="10">
        <v>0.03</v>
      </c>
      <c r="K18" s="10">
        <v>3.0000000000000002E-2</v>
      </c>
      <c r="L18" s="10">
        <v>0.03</v>
      </c>
      <c r="M18" s="10">
        <v>0.03</v>
      </c>
      <c r="N18" s="10">
        <v>2.9999999999999964E-2</v>
      </c>
      <c r="O18" s="10">
        <v>3.0000000000000034E-2</v>
      </c>
    </row>
    <row r="19" spans="1:15" x14ac:dyDescent="0.35">
      <c r="A19" s="1" t="s">
        <v>7</v>
      </c>
      <c r="B19" s="1"/>
      <c r="C19" s="1"/>
      <c r="D19" s="1"/>
      <c r="E19" s="11"/>
      <c r="F19" s="11"/>
      <c r="G19" s="11">
        <v>59.17</v>
      </c>
      <c r="H19" s="11">
        <v>59.17</v>
      </c>
      <c r="I19" s="11">
        <v>59.17</v>
      </c>
      <c r="J19" s="11">
        <v>59.17</v>
      </c>
      <c r="K19" s="11">
        <v>59.17</v>
      </c>
      <c r="L19" s="11">
        <v>59.17</v>
      </c>
      <c r="M19" s="11">
        <v>59.17</v>
      </c>
      <c r="N19" s="11">
        <v>59.17</v>
      </c>
      <c r="O19" s="11">
        <v>59.17</v>
      </c>
    </row>
    <row r="20" spans="1:15" x14ac:dyDescent="0.35">
      <c r="A20" s="1" t="s">
        <v>20</v>
      </c>
      <c r="B20" s="1"/>
      <c r="C20" s="1"/>
      <c r="D20" s="1"/>
      <c r="E20" s="11"/>
      <c r="F20" s="11"/>
      <c r="G20" s="11">
        <v>12.18</v>
      </c>
      <c r="H20" s="11">
        <v>12.27</v>
      </c>
      <c r="I20" s="11">
        <v>12.63</v>
      </c>
      <c r="J20" s="11">
        <v>12.72</v>
      </c>
      <c r="K20" s="11">
        <v>12.72</v>
      </c>
      <c r="L20" s="11">
        <v>12.72</v>
      </c>
      <c r="M20" s="11">
        <v>12.72</v>
      </c>
      <c r="N20" s="11">
        <v>12.72</v>
      </c>
      <c r="O20" s="11">
        <v>12.72</v>
      </c>
    </row>
    <row r="21" spans="1:15" x14ac:dyDescent="0.35">
      <c r="A21" s="1" t="s">
        <v>8</v>
      </c>
      <c r="B21" s="1"/>
      <c r="C21" s="1"/>
      <c r="D21" s="1"/>
      <c r="E21" s="11"/>
      <c r="F21" s="11"/>
      <c r="G21" s="11">
        <v>33.67</v>
      </c>
      <c r="H21" s="11">
        <v>33.799999999999997</v>
      </c>
      <c r="I21" s="11">
        <v>33.94</v>
      </c>
      <c r="J21" s="11">
        <v>33.94</v>
      </c>
      <c r="K21" s="11">
        <v>33.94</v>
      </c>
      <c r="L21" s="11">
        <v>33.94</v>
      </c>
      <c r="M21" s="11">
        <v>33.94</v>
      </c>
      <c r="N21" s="11">
        <v>33.94</v>
      </c>
      <c r="O21" s="11">
        <v>33.94</v>
      </c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A23" s="1" t="s">
        <v>9</v>
      </c>
      <c r="B23" s="1"/>
      <c r="C23" s="1"/>
      <c r="D23" s="1"/>
      <c r="E23" s="1">
        <v>4610</v>
      </c>
      <c r="F23" s="1">
        <v>0</v>
      </c>
      <c r="G23" s="1">
        <v>309.7</v>
      </c>
      <c r="H23" s="1">
        <v>309.7</v>
      </c>
      <c r="I23" s="1">
        <v>2191.5</v>
      </c>
      <c r="J23" s="1">
        <v>825.7</v>
      </c>
      <c r="K23" s="1">
        <v>875.3</v>
      </c>
      <c r="L23" s="1">
        <v>927.8</v>
      </c>
      <c r="M23" s="1">
        <v>983.4</v>
      </c>
      <c r="N23" s="1">
        <v>1042.5</v>
      </c>
      <c r="O23" s="1">
        <v>1105</v>
      </c>
    </row>
    <row r="24" spans="1:15" x14ac:dyDescent="0.35">
      <c r="A24" s="14"/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5">
      <c r="A25" s="12"/>
      <c r="B25" s="1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A27" s="13"/>
      <c r="B27" s="1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1 MMDC</vt:lpstr>
      <vt:lpstr>Exhibit 2 DYOD</vt:lpstr>
    </vt:vector>
  </TitlesOfParts>
  <Company>Harvard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Luehrman, Timothy</dc:creator>
  <cp:lastModifiedBy>João Carvalho das Neves</cp:lastModifiedBy>
  <dcterms:created xsi:type="dcterms:W3CDTF">2010-07-15T15:35:49Z</dcterms:created>
  <dcterms:modified xsi:type="dcterms:W3CDTF">2018-09-11T12:32:19Z</dcterms:modified>
</cp:coreProperties>
</file>