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Pressupostos Ex. 9" sheetId="1" r:id="rId1"/>
    <sheet name="Ex. 9 Resolvido" sheetId="2" r:id="rId2"/>
    <sheet name="Ex. 9" sheetId="3" r:id="rId3"/>
    <sheet name="Ex. 9 print" sheetId="4" r:id="rId4"/>
  </sheets>
  <definedNames/>
  <calcPr fullCalcOnLoad="1"/>
</workbook>
</file>

<file path=xl/sharedStrings.xml><?xml version="1.0" encoding="utf-8"?>
<sst xmlns="http://schemas.openxmlformats.org/spreadsheetml/2006/main" count="427" uniqueCount="95">
  <si>
    <t>1) Orçamento de Vendas</t>
  </si>
  <si>
    <t>Limonada</t>
  </si>
  <si>
    <t>Unidades</t>
  </si>
  <si>
    <t>Preço de Venda</t>
  </si>
  <si>
    <t>Total</t>
  </si>
  <si>
    <t>2) Orçamento de Produção</t>
  </si>
  <si>
    <t>Produtos</t>
  </si>
  <si>
    <t>Vendas orçamentadas</t>
  </si>
  <si>
    <t>Exist. Final Objectivo</t>
  </si>
  <si>
    <t>Necessidades</t>
  </si>
  <si>
    <t>Existência Inicial</t>
  </si>
  <si>
    <t>Unidades a produzir</t>
  </si>
  <si>
    <t>Essência</t>
  </si>
  <si>
    <t>Recipientes</t>
  </si>
  <si>
    <t>Embalagem</t>
  </si>
  <si>
    <t>Preços de compra de matéria prima por lote</t>
  </si>
  <si>
    <t>Vendas</t>
  </si>
  <si>
    <t>Quantidade</t>
  </si>
  <si>
    <t>Preço</t>
  </si>
  <si>
    <t>Existências iniciais</t>
  </si>
  <si>
    <t>Essência L</t>
  </si>
  <si>
    <t>Matérias-primas</t>
  </si>
  <si>
    <t>Produto acabado</t>
  </si>
  <si>
    <t>Custos</t>
  </si>
  <si>
    <t>HH</t>
  </si>
  <si>
    <t>Custo HH</t>
  </si>
  <si>
    <t>Custos e coeficientes técnicos</t>
  </si>
  <si>
    <t>GGF</t>
  </si>
  <si>
    <t>GGF por hora engarrafamento</t>
  </si>
  <si>
    <t>HH por lote</t>
  </si>
  <si>
    <t>CF</t>
  </si>
  <si>
    <t>Critério de imputação: Horas de engarrafamento por lote</t>
  </si>
  <si>
    <t>Custos administrativos em % do custo de produção</t>
  </si>
  <si>
    <t>Custos marketing em % das vendas</t>
  </si>
  <si>
    <t>Custos distribuição em % das vendas</t>
  </si>
  <si>
    <t>Custeio: FIFO</t>
  </si>
  <si>
    <t>Unidades por pack</t>
  </si>
  <si>
    <t>Tamanho do lote em packs</t>
  </si>
  <si>
    <t>Pressupostos</t>
  </si>
  <si>
    <t>Quantidades por produto</t>
  </si>
  <si>
    <t>Existências iniciais em lotes</t>
  </si>
  <si>
    <t>Existências finais objectivo em lotes</t>
  </si>
  <si>
    <t>Stock</t>
  </si>
  <si>
    <t>Quantidade a comprar</t>
  </si>
  <si>
    <t>3) Orçamento de produção: consumo de matérias-primas</t>
  </si>
  <si>
    <t>4) Orçamento de compras de matérias-primas</t>
  </si>
  <si>
    <t>Existência inicial</t>
  </si>
  <si>
    <t>Existência final objectivo</t>
  </si>
  <si>
    <t>Quantidades para produção</t>
  </si>
  <si>
    <t>Necessidades totais</t>
  </si>
  <si>
    <t>Quantidades a comprar</t>
  </si>
  <si>
    <t>Custo unitário</t>
  </si>
  <si>
    <t>Custo total</t>
  </si>
  <si>
    <t>Custo total das compras</t>
  </si>
  <si>
    <t>HH Totais</t>
  </si>
  <si>
    <t>Custos variáveis</t>
  </si>
  <si>
    <t>H/Lote</t>
  </si>
  <si>
    <t>Lotes</t>
  </si>
  <si>
    <t>Custo H/Lote</t>
  </si>
  <si>
    <t>CV Totais</t>
  </si>
  <si>
    <t>Custos fixos</t>
  </si>
  <si>
    <t>Custos totais</t>
  </si>
  <si>
    <t>6) Orçamento de gastos gerais de fabrico</t>
  </si>
  <si>
    <t>Lotes ou horas</t>
  </si>
  <si>
    <t>Valor</t>
  </si>
  <si>
    <t>MOD</t>
  </si>
  <si>
    <t>GGF - CV</t>
  </si>
  <si>
    <t>GGF - CF</t>
  </si>
  <si>
    <t>CFu</t>
  </si>
  <si>
    <t>Custo fixo unitário</t>
  </si>
  <si>
    <t>Horas de laboração</t>
  </si>
  <si>
    <t>Custo unitário total</t>
  </si>
  <si>
    <t>7B) Orçamento de existências</t>
  </si>
  <si>
    <t>7A) Orçamento de custos unitários</t>
  </si>
  <si>
    <t>Produtos acabados</t>
  </si>
  <si>
    <t>8) Orçamento do custo das vendas</t>
  </si>
  <si>
    <t>Valores parcelares</t>
  </si>
  <si>
    <t>5) Orçamento de MOD</t>
  </si>
  <si>
    <t>Custo da produção</t>
  </si>
  <si>
    <t>Custo das existências finais</t>
  </si>
  <si>
    <t>Custo das vendas</t>
  </si>
  <si>
    <t>10) Orçamento de distribuição</t>
  </si>
  <si>
    <t>9) Orçamento de marketing</t>
  </si>
  <si>
    <t>11) Orçamento de administração</t>
  </si>
  <si>
    <t>12) Orçamento de exploração</t>
  </si>
  <si>
    <t>Marketing</t>
  </si>
  <si>
    <t>Distribuição</t>
  </si>
  <si>
    <t>Adminstração</t>
  </si>
  <si>
    <t>Resultado operacional</t>
  </si>
  <si>
    <t>Variáveis</t>
  </si>
  <si>
    <t>C. Prod. + Ex. Inicial</t>
  </si>
  <si>
    <t>Margem de Contribuição</t>
  </si>
  <si>
    <t>Limonada zero</t>
  </si>
  <si>
    <t>Essência LZ</t>
  </si>
  <si>
    <t>Limonada Zero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</si>
</sst>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£-809]#,##0.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/>
    </xf>
    <xf numFmtId="0" fontId="0" fillId="0" borderId="10" xfId="0" applyBorder="1" applyAlignment="1">
      <alignment horizontal="left" indent="1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2" xfId="0" applyBorder="1" applyAlignment="1">
      <alignment horizontal="left" indent="1"/>
    </xf>
    <xf numFmtId="164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9" fontId="1" fillId="0" borderId="0" xfId="57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zoomScalePageLayoutView="0" workbookViewId="0" topLeftCell="A64">
      <selection activeCell="A1" sqref="A1"/>
    </sheetView>
  </sheetViews>
  <sheetFormatPr defaultColWidth="9.140625" defaultRowHeight="12.75"/>
  <cols>
    <col min="1" max="1" width="50.140625" style="0" bestFit="1" customWidth="1"/>
    <col min="2" max="2" width="14.421875" style="0" bestFit="1" customWidth="1"/>
    <col min="3" max="3" width="15.421875" style="0" bestFit="1" customWidth="1"/>
  </cols>
  <sheetData>
    <row r="1" ht="12.75">
      <c r="A1" s="11" t="s">
        <v>38</v>
      </c>
    </row>
    <row r="3" ht="12.75">
      <c r="A3" s="1" t="s">
        <v>15</v>
      </c>
    </row>
    <row r="5" spans="2:3" ht="12.75">
      <c r="B5" s="7" t="s">
        <v>1</v>
      </c>
      <c r="C5" s="7" t="s">
        <v>94</v>
      </c>
    </row>
    <row r="6" spans="1:3" ht="12.75">
      <c r="A6" t="s">
        <v>12</v>
      </c>
      <c r="B6" s="3">
        <v>1200</v>
      </c>
      <c r="C6" s="3">
        <v>1100</v>
      </c>
    </row>
    <row r="7" spans="1:3" ht="12.75">
      <c r="A7" t="s">
        <v>13</v>
      </c>
      <c r="B7" s="3">
        <v>1000</v>
      </c>
      <c r="C7" s="3">
        <v>1000</v>
      </c>
    </row>
    <row r="8" spans="1:3" ht="12.75">
      <c r="A8" t="s">
        <v>14</v>
      </c>
      <c r="B8" s="3">
        <v>800</v>
      </c>
      <c r="C8" s="3">
        <v>800</v>
      </c>
    </row>
    <row r="11" ht="12.75">
      <c r="A11" s="1" t="s">
        <v>16</v>
      </c>
    </row>
    <row r="12" ht="12.75">
      <c r="A12" s="1"/>
    </row>
    <row r="13" spans="2:3" ht="12.75">
      <c r="B13" s="7" t="s">
        <v>17</v>
      </c>
      <c r="C13" s="7" t="s">
        <v>18</v>
      </c>
    </row>
    <row r="14" spans="1:3" ht="12.75">
      <c r="A14" t="s">
        <v>1</v>
      </c>
      <c r="B14">
        <v>1080</v>
      </c>
      <c r="C14" s="3">
        <v>9000</v>
      </c>
    </row>
    <row r="15" spans="1:3" ht="12.75">
      <c r="A15" t="s">
        <v>94</v>
      </c>
      <c r="B15">
        <v>540</v>
      </c>
      <c r="C15" s="3">
        <v>8500</v>
      </c>
    </row>
    <row r="18" ht="12.75">
      <c r="A18" s="1" t="s">
        <v>40</v>
      </c>
    </row>
    <row r="20" ht="12.75">
      <c r="A20" s="9" t="s">
        <v>21</v>
      </c>
    </row>
    <row r="22" spans="2:3" ht="12.75">
      <c r="B22" s="7" t="s">
        <v>17</v>
      </c>
      <c r="C22" s="7" t="s">
        <v>18</v>
      </c>
    </row>
    <row r="23" spans="1:3" ht="12.75">
      <c r="A23" t="s">
        <v>20</v>
      </c>
      <c r="B23">
        <v>80</v>
      </c>
      <c r="C23" s="3">
        <v>1100</v>
      </c>
    </row>
    <row r="24" spans="1:3" ht="12.75">
      <c r="A24" t="s">
        <v>93</v>
      </c>
      <c r="B24">
        <v>70</v>
      </c>
      <c r="C24" s="3">
        <v>1000</v>
      </c>
    </row>
    <row r="25" spans="1:3" ht="12.75">
      <c r="A25" t="s">
        <v>13</v>
      </c>
      <c r="B25">
        <v>200</v>
      </c>
      <c r="C25" s="3">
        <v>950</v>
      </c>
    </row>
    <row r="26" spans="1:3" ht="12.75">
      <c r="A26" t="s">
        <v>14</v>
      </c>
      <c r="B26">
        <v>400</v>
      </c>
      <c r="C26" s="3">
        <v>900</v>
      </c>
    </row>
    <row r="28" ht="12.75">
      <c r="A28" s="9" t="s">
        <v>22</v>
      </c>
    </row>
    <row r="30" spans="2:3" ht="12.75">
      <c r="B30" s="7" t="s">
        <v>17</v>
      </c>
      <c r="C30" s="7" t="s">
        <v>18</v>
      </c>
    </row>
    <row r="31" spans="1:3" ht="12.75">
      <c r="A31" t="s">
        <v>1</v>
      </c>
      <c r="B31">
        <v>100</v>
      </c>
      <c r="C31" s="3">
        <v>5300</v>
      </c>
    </row>
    <row r="32" spans="1:3" ht="12.75">
      <c r="A32" t="s">
        <v>94</v>
      </c>
      <c r="B32">
        <v>50</v>
      </c>
      <c r="C32" s="3">
        <v>5200</v>
      </c>
    </row>
    <row r="35" ht="12.75">
      <c r="A35" s="1" t="s">
        <v>41</v>
      </c>
    </row>
    <row r="37" ht="12.75">
      <c r="A37" t="s">
        <v>21</v>
      </c>
    </row>
    <row r="39" ht="12.75">
      <c r="B39" s="7" t="s">
        <v>17</v>
      </c>
    </row>
    <row r="40" spans="1:2" ht="12.75">
      <c r="A40" t="s">
        <v>20</v>
      </c>
      <c r="B40">
        <v>30</v>
      </c>
    </row>
    <row r="41" spans="1:2" ht="12.75">
      <c r="A41" t="s">
        <v>93</v>
      </c>
      <c r="B41">
        <v>20</v>
      </c>
    </row>
    <row r="42" spans="1:2" ht="12.75">
      <c r="A42" t="s">
        <v>13</v>
      </c>
      <c r="B42">
        <v>100</v>
      </c>
    </row>
    <row r="43" spans="1:2" ht="12.75">
      <c r="A43" t="s">
        <v>14</v>
      </c>
      <c r="B43">
        <v>200</v>
      </c>
    </row>
    <row r="45" ht="12.75">
      <c r="A45" s="9" t="s">
        <v>22</v>
      </c>
    </row>
    <row r="47" ht="12.75">
      <c r="B47" s="7" t="s">
        <v>17</v>
      </c>
    </row>
    <row r="48" spans="1:2" ht="12.75">
      <c r="A48" t="s">
        <v>1</v>
      </c>
      <c r="B48">
        <v>20</v>
      </c>
    </row>
    <row r="49" spans="1:2" ht="12.75">
      <c r="A49" t="s">
        <v>94</v>
      </c>
      <c r="B49">
        <v>10</v>
      </c>
    </row>
    <row r="52" ht="12.75">
      <c r="A52" s="1" t="s">
        <v>26</v>
      </c>
    </row>
    <row r="54" spans="1:2" ht="12.75">
      <c r="A54" t="s">
        <v>37</v>
      </c>
      <c r="B54">
        <v>1000</v>
      </c>
    </row>
    <row r="55" spans="1:2" ht="12.75">
      <c r="A55" t="s">
        <v>36</v>
      </c>
      <c r="B55">
        <v>24</v>
      </c>
    </row>
    <row r="57" spans="1:2" ht="12.75">
      <c r="A57" t="s">
        <v>29</v>
      </c>
      <c r="B57">
        <v>20</v>
      </c>
    </row>
    <row r="58" spans="1:2" ht="12.75">
      <c r="A58" t="s">
        <v>25</v>
      </c>
      <c r="B58" s="3">
        <v>25</v>
      </c>
    </row>
    <row r="60" ht="12.75">
      <c r="A60" t="s">
        <v>27</v>
      </c>
    </row>
    <row r="61" ht="12.75">
      <c r="A61" s="10" t="s">
        <v>89</v>
      </c>
    </row>
    <row r="62" spans="1:2" ht="12.75">
      <c r="A62" s="39" t="s">
        <v>28</v>
      </c>
      <c r="B62">
        <v>600</v>
      </c>
    </row>
    <row r="63" ht="12.75">
      <c r="A63" s="39" t="s">
        <v>31</v>
      </c>
    </row>
    <row r="64" spans="1:2" ht="12.75">
      <c r="A64" s="40" t="s">
        <v>1</v>
      </c>
      <c r="B64">
        <v>2</v>
      </c>
    </row>
    <row r="65" spans="1:2" ht="12.75">
      <c r="A65" s="40" t="s">
        <v>94</v>
      </c>
      <c r="B65">
        <v>2</v>
      </c>
    </row>
    <row r="66" spans="1:2" ht="12.75">
      <c r="A66" s="10" t="s">
        <v>30</v>
      </c>
      <c r="B66" s="3">
        <v>1200000</v>
      </c>
    </row>
    <row r="68" spans="1:2" ht="12.75">
      <c r="A68" t="s">
        <v>32</v>
      </c>
      <c r="B68">
        <v>0.1</v>
      </c>
    </row>
    <row r="69" spans="1:2" ht="12.75">
      <c r="A69" t="s">
        <v>33</v>
      </c>
      <c r="B69">
        <v>0.12</v>
      </c>
    </row>
    <row r="70" spans="1:2" ht="12.75">
      <c r="A70" t="s">
        <v>34</v>
      </c>
      <c r="B70">
        <v>0.08</v>
      </c>
    </row>
    <row r="72" ht="12.75">
      <c r="A72" t="s">
        <v>35</v>
      </c>
    </row>
  </sheetData>
  <sheetProtection/>
  <printOptions/>
  <pageMargins left="0.31496062992125984" right="0.7480314960629921" top="0.5118110236220472" bottom="0.4724409448818898" header="0" footer="0"/>
  <pageSetup horizontalDpi="600" verticalDpi="600" orientation="portrait" paperSize="9" scale="80" r:id="rId1"/>
  <headerFooter alignWithMargins="0">
    <oddHeader>&amp;LUTL-ISEG&amp;CPGD-CGFE&amp;RPlaneamento e Controlo Orçamental</oddHeader>
    <oddFooter>&amp;L&amp;A&amp;R&amp;P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26.57421875" style="0" customWidth="1"/>
    <col min="2" max="2" width="19.28125" style="0" customWidth="1"/>
    <col min="3" max="3" width="15.7109375" style="0" customWidth="1"/>
    <col min="4" max="4" width="18.28125" style="0" bestFit="1" customWidth="1"/>
    <col min="5" max="6" width="15.7109375" style="0" customWidth="1"/>
  </cols>
  <sheetData>
    <row r="1" ht="12.75">
      <c r="A1" s="1" t="s">
        <v>0</v>
      </c>
    </row>
    <row r="3" spans="1:4" ht="12.75">
      <c r="A3" s="2"/>
      <c r="B3" s="7" t="s">
        <v>2</v>
      </c>
      <c r="C3" s="7" t="s">
        <v>3</v>
      </c>
      <c r="D3" s="7" t="s">
        <v>4</v>
      </c>
    </row>
    <row r="4" spans="1:4" ht="12.75">
      <c r="A4" t="s">
        <v>1</v>
      </c>
      <c r="B4" s="5">
        <f>'Pressupostos Ex. 9'!B14</f>
        <v>1080</v>
      </c>
      <c r="C4" s="3">
        <f>'Pressupostos Ex. 9'!C14</f>
        <v>9000</v>
      </c>
      <c r="D4" s="3">
        <f>B4*C4</f>
        <v>9720000</v>
      </c>
    </row>
    <row r="5" spans="1:4" ht="12.75">
      <c r="A5" s="45" t="s">
        <v>92</v>
      </c>
      <c r="B5" s="6">
        <f>'Pressupostos Ex. 9'!B15</f>
        <v>540</v>
      </c>
      <c r="C5" s="4">
        <f>'Pressupostos Ex. 9'!C15</f>
        <v>8500</v>
      </c>
      <c r="D5" s="4">
        <f>B5*C5</f>
        <v>4590000</v>
      </c>
    </row>
    <row r="6" spans="3:4" ht="12.75">
      <c r="C6" s="3"/>
      <c r="D6" s="3">
        <f>SUM(D4:D5)</f>
        <v>14310000</v>
      </c>
    </row>
    <row r="9" ht="12.75">
      <c r="A9" s="1" t="s">
        <v>5</v>
      </c>
    </row>
    <row r="11" spans="2:3" ht="12.75">
      <c r="B11" s="47" t="s">
        <v>6</v>
      </c>
      <c r="C11" s="47"/>
    </row>
    <row r="12" spans="1:3" ht="12.75">
      <c r="A12" s="2"/>
      <c r="B12" s="7" t="s">
        <v>1</v>
      </c>
      <c r="C12" s="7" t="s">
        <v>92</v>
      </c>
    </row>
    <row r="13" spans="1:3" ht="12.75">
      <c r="A13" t="s">
        <v>7</v>
      </c>
      <c r="B13" s="5">
        <f>B4</f>
        <v>1080</v>
      </c>
      <c r="C13" s="5">
        <f>B5</f>
        <v>540</v>
      </c>
    </row>
    <row r="14" spans="1:3" ht="12.75">
      <c r="A14" s="2" t="s">
        <v>8</v>
      </c>
      <c r="B14" s="2">
        <f>'Pressupostos Ex. 9'!B48</f>
        <v>20</v>
      </c>
      <c r="C14" s="2">
        <f>'Pressupostos Ex. 9'!B49</f>
        <v>10</v>
      </c>
    </row>
    <row r="15" spans="1:3" ht="12.75">
      <c r="A15" t="s">
        <v>9</v>
      </c>
      <c r="B15" s="5">
        <f>B13+B14</f>
        <v>1100</v>
      </c>
      <c r="C15" s="5">
        <f>C13+C14</f>
        <v>550</v>
      </c>
    </row>
    <row r="16" spans="1:3" ht="12.75">
      <c r="A16" s="2" t="s">
        <v>10</v>
      </c>
      <c r="B16" s="2">
        <f>'Pressupostos Ex. 9'!B31</f>
        <v>100</v>
      </c>
      <c r="C16" s="2">
        <f>'Pressupostos Ex. 9'!B32</f>
        <v>50</v>
      </c>
    </row>
    <row r="17" spans="1:3" ht="12.75">
      <c r="A17" s="1" t="s">
        <v>11</v>
      </c>
      <c r="B17" s="13">
        <f>B15-B16</f>
        <v>1000</v>
      </c>
      <c r="C17" s="13">
        <f>C15-C16</f>
        <v>500</v>
      </c>
    </row>
    <row r="20" ht="12.75">
      <c r="A20" s="1" t="s">
        <v>44</v>
      </c>
    </row>
    <row r="22" spans="1:6" ht="12.75">
      <c r="A22" s="2"/>
      <c r="B22" s="7" t="s">
        <v>20</v>
      </c>
      <c r="C22" s="7" t="s">
        <v>93</v>
      </c>
      <c r="D22" s="7" t="s">
        <v>13</v>
      </c>
      <c r="E22" s="7" t="s">
        <v>14</v>
      </c>
      <c r="F22" s="7" t="s">
        <v>4</v>
      </c>
    </row>
    <row r="23" ht="12.75">
      <c r="A23" t="s">
        <v>39</v>
      </c>
    </row>
    <row r="24" spans="1:5" ht="12.75">
      <c r="A24" s="10" t="s">
        <v>1</v>
      </c>
      <c r="B24" s="5">
        <f>B17</f>
        <v>1000</v>
      </c>
      <c r="D24" s="5">
        <f>B17</f>
        <v>1000</v>
      </c>
      <c r="E24" s="5">
        <f>B17</f>
        <v>1000</v>
      </c>
    </row>
    <row r="25" spans="1:6" ht="12.75">
      <c r="A25" s="12" t="s">
        <v>92</v>
      </c>
      <c r="B25" s="2"/>
      <c r="C25" s="6">
        <f>C17</f>
        <v>500</v>
      </c>
      <c r="D25" s="6">
        <f>C17</f>
        <v>500</v>
      </c>
      <c r="E25" s="6">
        <f>C17</f>
        <v>500</v>
      </c>
      <c r="F25" s="2"/>
    </row>
    <row r="26" spans="1:5" ht="12.75">
      <c r="A26" s="8" t="s">
        <v>4</v>
      </c>
      <c r="B26" s="13">
        <f>SUM(B24:B25)</f>
        <v>1000</v>
      </c>
      <c r="C26" s="13">
        <f>SUM(C24:C25)</f>
        <v>500</v>
      </c>
      <c r="D26" s="13">
        <f>SUM(D24:D25)</f>
        <v>1500</v>
      </c>
      <c r="E26" s="13">
        <f>SUM(E24:E25)</f>
        <v>1500</v>
      </c>
    </row>
    <row r="27" spans="1:5" ht="12.75">
      <c r="A27" t="s">
        <v>42</v>
      </c>
      <c r="B27">
        <f>'Pressupostos Ex. 9'!B23</f>
        <v>80</v>
      </c>
      <c r="C27">
        <f>'Pressupostos Ex. 9'!B24</f>
        <v>70</v>
      </c>
      <c r="D27">
        <f>'Pressupostos Ex. 9'!B25</f>
        <v>200</v>
      </c>
      <c r="E27">
        <f>'Pressupostos Ex. 9'!B26</f>
        <v>400</v>
      </c>
    </row>
    <row r="28" spans="1:6" ht="12.75">
      <c r="A28" s="2" t="s">
        <v>43</v>
      </c>
      <c r="B28" s="6">
        <f>B26-B27</f>
        <v>920</v>
      </c>
      <c r="C28" s="6">
        <f>C26-C27</f>
        <v>430</v>
      </c>
      <c r="D28" s="6">
        <f>D26-D27</f>
        <v>1300</v>
      </c>
      <c r="E28" s="6">
        <f>E26-E27</f>
        <v>1100</v>
      </c>
      <c r="F28" s="2"/>
    </row>
    <row r="29" ht="12.75">
      <c r="A29" t="s">
        <v>23</v>
      </c>
    </row>
    <row r="30" spans="1:6" ht="12.75">
      <c r="A30" s="10" t="s">
        <v>42</v>
      </c>
      <c r="B30" s="3">
        <f>B27*'Pressupostos Ex. 9'!C23</f>
        <v>88000</v>
      </c>
      <c r="C30" s="3">
        <f>C27*'Pressupostos Ex. 9'!C24</f>
        <v>70000</v>
      </c>
      <c r="D30" s="3">
        <f>D27*'Pressupostos Ex. 9'!C25</f>
        <v>190000</v>
      </c>
      <c r="E30" s="3">
        <f>E27*'Pressupostos Ex. 9'!C26</f>
        <v>360000</v>
      </c>
      <c r="F30" s="3">
        <f>SUM(B30:E30)</f>
        <v>708000</v>
      </c>
    </row>
    <row r="31" spans="1:6" ht="12.75">
      <c r="A31" s="12" t="s">
        <v>43</v>
      </c>
      <c r="B31" s="4">
        <f>B28*'Pressupostos Ex. 9'!B6</f>
        <v>1104000</v>
      </c>
      <c r="C31" s="4">
        <f>C28*'Pressupostos Ex. 9'!C6</f>
        <v>473000</v>
      </c>
      <c r="D31" s="4">
        <f>D28*'Pressupostos Ex. 9'!B7</f>
        <v>1300000</v>
      </c>
      <c r="E31" s="4">
        <f>E28*'Pressupostos Ex. 9'!B8</f>
        <v>880000</v>
      </c>
      <c r="F31" s="4">
        <f>SUM(B31:E31)</f>
        <v>3757000</v>
      </c>
    </row>
    <row r="32" spans="1:6" ht="12.75">
      <c r="A32" s="8" t="s">
        <v>4</v>
      </c>
      <c r="B32" s="14">
        <f>SUM(B30:B31)</f>
        <v>1192000</v>
      </c>
      <c r="C32" s="14">
        <f>SUM(C30:C31)</f>
        <v>543000</v>
      </c>
      <c r="D32" s="14">
        <f>SUM(D30:D31)</f>
        <v>1490000</v>
      </c>
      <c r="E32" s="14">
        <f>SUM(E30:E31)</f>
        <v>1240000</v>
      </c>
      <c r="F32" s="14">
        <f>SUM(B32:E32)</f>
        <v>4465000</v>
      </c>
    </row>
    <row r="35" ht="12.75">
      <c r="A35" s="1" t="s">
        <v>45</v>
      </c>
    </row>
    <row r="37" spans="1:6" ht="12.75">
      <c r="A37" s="2"/>
      <c r="B37" s="7" t="s">
        <v>20</v>
      </c>
      <c r="C37" s="7" t="s">
        <v>93</v>
      </c>
      <c r="D37" s="7" t="s">
        <v>13</v>
      </c>
      <c r="E37" s="7" t="s">
        <v>14</v>
      </c>
      <c r="F37" s="7" t="s">
        <v>4</v>
      </c>
    </row>
    <row r="38" spans="1:6" ht="12.75">
      <c r="A38" t="s">
        <v>48</v>
      </c>
      <c r="B38" s="5">
        <f>B26</f>
        <v>1000</v>
      </c>
      <c r="C38" s="5">
        <f>C26</f>
        <v>500</v>
      </c>
      <c r="D38" s="5">
        <f>D26</f>
        <v>1500</v>
      </c>
      <c r="E38" s="5">
        <f>E26</f>
        <v>1500</v>
      </c>
      <c r="F38" s="5"/>
    </row>
    <row r="39" spans="1:6" ht="12.75">
      <c r="A39" s="2" t="s">
        <v>47</v>
      </c>
      <c r="B39" s="2">
        <f>'Pressupostos Ex. 9'!B40</f>
        <v>30</v>
      </c>
      <c r="C39" s="2">
        <f>'Pressupostos Ex. 9'!B41</f>
        <v>20</v>
      </c>
      <c r="D39" s="2">
        <f>'Pressupostos Ex. 9'!B42</f>
        <v>100</v>
      </c>
      <c r="E39" s="2">
        <f>'Pressupostos Ex. 9'!B43</f>
        <v>200</v>
      </c>
      <c r="F39" s="2"/>
    </row>
    <row r="40" spans="1:5" ht="12.75">
      <c r="A40" t="s">
        <v>49</v>
      </c>
      <c r="B40" s="5">
        <f>B38+B39</f>
        <v>1030</v>
      </c>
      <c r="C40" s="5">
        <f>C38+C39</f>
        <v>520</v>
      </c>
      <c r="D40" s="5">
        <f>D38+D39</f>
        <v>1600</v>
      </c>
      <c r="E40" s="5">
        <f>E38+E39</f>
        <v>1700</v>
      </c>
    </row>
    <row r="41" spans="1:6" ht="12.75">
      <c r="A41" s="2" t="s">
        <v>46</v>
      </c>
      <c r="B41" s="2">
        <f>'Pressupostos Ex. 9'!B23</f>
        <v>80</v>
      </c>
      <c r="C41" s="2">
        <f>'Pressupostos Ex. 9'!B24</f>
        <v>70</v>
      </c>
      <c r="D41" s="2">
        <f>'Pressupostos Ex. 9'!B25</f>
        <v>200</v>
      </c>
      <c r="E41" s="2">
        <f>'Pressupostos Ex. 9'!B26</f>
        <v>400</v>
      </c>
      <c r="F41" s="2"/>
    </row>
    <row r="42" spans="1:6" ht="12.75">
      <c r="A42" s="1" t="s">
        <v>50</v>
      </c>
      <c r="B42" s="13">
        <f>B40-B41</f>
        <v>950</v>
      </c>
      <c r="C42" s="13">
        <f>C40-C41</f>
        <v>450</v>
      </c>
      <c r="D42" s="13">
        <f>D40-D41</f>
        <v>1400</v>
      </c>
      <c r="E42" s="13">
        <f>E40-E41</f>
        <v>1300</v>
      </c>
      <c r="F42" s="1"/>
    </row>
    <row r="43" spans="1:6" ht="12.75">
      <c r="A43" s="2" t="s">
        <v>51</v>
      </c>
      <c r="B43" s="4">
        <f>'Pressupostos Ex. 9'!B6</f>
        <v>1200</v>
      </c>
      <c r="C43" s="4">
        <f>'Pressupostos Ex. 9'!C6</f>
        <v>1100</v>
      </c>
      <c r="D43" s="4">
        <f>'Pressupostos Ex. 9'!B7</f>
        <v>1000</v>
      </c>
      <c r="E43" s="4">
        <f>'Pressupostos Ex. 9'!B8</f>
        <v>800</v>
      </c>
      <c r="F43" s="4"/>
    </row>
    <row r="44" spans="1:6" ht="12.75">
      <c r="A44" s="1" t="s">
        <v>53</v>
      </c>
      <c r="B44" s="14">
        <f>B42*B43</f>
        <v>1140000</v>
      </c>
      <c r="C44" s="14">
        <f>C42*C43</f>
        <v>495000</v>
      </c>
      <c r="D44" s="14">
        <f>D42*D43</f>
        <v>1400000</v>
      </c>
      <c r="E44" s="14">
        <f>E42*E43</f>
        <v>1040000</v>
      </c>
      <c r="F44" s="14">
        <f>SUM(B44:E44)</f>
        <v>4075000</v>
      </c>
    </row>
    <row r="47" ht="12.75">
      <c r="A47" s="1" t="s">
        <v>77</v>
      </c>
    </row>
    <row r="49" spans="1:6" ht="12.75">
      <c r="A49" s="7"/>
      <c r="B49" s="7" t="s">
        <v>17</v>
      </c>
      <c r="C49" s="7" t="s">
        <v>24</v>
      </c>
      <c r="D49" s="7" t="s">
        <v>54</v>
      </c>
      <c r="E49" s="7" t="s">
        <v>25</v>
      </c>
      <c r="F49" s="7" t="s">
        <v>4</v>
      </c>
    </row>
    <row r="50" spans="1:6" ht="12.75">
      <c r="A50" t="s">
        <v>1</v>
      </c>
      <c r="B50" s="5">
        <f>B17</f>
        <v>1000</v>
      </c>
      <c r="C50" s="5">
        <f>'Pressupostos Ex. 9'!B57</f>
        <v>20</v>
      </c>
      <c r="D50" s="5">
        <f>B50*C50</f>
        <v>20000</v>
      </c>
      <c r="E50" s="15">
        <f>'Pressupostos Ex. 9'!B58</f>
        <v>25</v>
      </c>
      <c r="F50" s="15">
        <f>D50*E50</f>
        <v>500000</v>
      </c>
    </row>
    <row r="51" spans="1:6" ht="12.75">
      <c r="A51" s="2" t="s">
        <v>92</v>
      </c>
      <c r="B51" s="6">
        <f>C17</f>
        <v>500</v>
      </c>
      <c r="C51" s="6">
        <f>'Pressupostos Ex. 9'!B57</f>
        <v>20</v>
      </c>
      <c r="D51" s="6">
        <f>B51*C51</f>
        <v>10000</v>
      </c>
      <c r="E51" s="4">
        <f>'Pressupostos Ex. 9'!B58</f>
        <v>25</v>
      </c>
      <c r="F51" s="4">
        <f>D51*E51</f>
        <v>250000</v>
      </c>
    </row>
    <row r="52" spans="1:6" ht="12.75">
      <c r="A52" s="8" t="s">
        <v>4</v>
      </c>
      <c r="B52" s="1"/>
      <c r="C52" s="1"/>
      <c r="D52" s="13">
        <f>SUM(D50:D51)</f>
        <v>30000</v>
      </c>
      <c r="E52" s="17"/>
      <c r="F52" s="18">
        <f>SUM(F50:F51)</f>
        <v>750000</v>
      </c>
    </row>
    <row r="55" ht="12.75">
      <c r="A55" s="1" t="s">
        <v>62</v>
      </c>
    </row>
    <row r="57" ht="12.75">
      <c r="A57" t="s">
        <v>55</v>
      </c>
    </row>
    <row r="58" spans="2:5" ht="12.75">
      <c r="B58" s="8" t="s">
        <v>56</v>
      </c>
      <c r="C58" s="8" t="s">
        <v>57</v>
      </c>
      <c r="D58" s="8" t="s">
        <v>58</v>
      </c>
      <c r="E58" s="8" t="s">
        <v>4</v>
      </c>
    </row>
    <row r="59" spans="1:5" ht="12.75">
      <c r="A59" t="s">
        <v>1</v>
      </c>
      <c r="B59">
        <f>'Pressupostos Ex. 9'!B64</f>
        <v>2</v>
      </c>
      <c r="C59" s="5">
        <f>B17</f>
        <v>1000</v>
      </c>
      <c r="D59" s="15">
        <f>'Pressupostos Ex. 9'!B62</f>
        <v>600</v>
      </c>
      <c r="E59" s="15">
        <f>B59*C59*D59</f>
        <v>1200000</v>
      </c>
    </row>
    <row r="60" spans="1:5" ht="12.75">
      <c r="A60" s="2" t="s">
        <v>92</v>
      </c>
      <c r="B60" s="2">
        <f>'Pressupostos Ex. 9'!B65</f>
        <v>2</v>
      </c>
      <c r="C60" s="6">
        <f>C17</f>
        <v>500</v>
      </c>
      <c r="D60" s="4">
        <f>'Pressupostos Ex. 9'!B62</f>
        <v>600</v>
      </c>
      <c r="E60" s="4">
        <f>B60*C60*D60</f>
        <v>600000</v>
      </c>
    </row>
    <row r="61" spans="1:5" ht="12.75">
      <c r="A61" t="s">
        <v>59</v>
      </c>
      <c r="D61" s="16"/>
      <c r="E61" s="15">
        <f>SUM(E59:E60)</f>
        <v>1800000</v>
      </c>
    </row>
    <row r="62" spans="1:5" ht="12.75">
      <c r="A62" s="2" t="s">
        <v>60</v>
      </c>
      <c r="B62" s="2"/>
      <c r="C62" s="2"/>
      <c r="D62" s="2"/>
      <c r="E62" s="4">
        <f>'Pressupostos Ex. 9'!B66</f>
        <v>1200000</v>
      </c>
    </row>
    <row r="63" spans="1:5" ht="12.75">
      <c r="A63" s="8" t="s">
        <v>61</v>
      </c>
      <c r="B63" s="1"/>
      <c r="C63" s="1"/>
      <c r="D63" s="17"/>
      <c r="E63" s="18">
        <f>E61+E62</f>
        <v>3000000</v>
      </c>
    </row>
    <row r="64" spans="1:5" ht="12.75">
      <c r="A64" s="8"/>
      <c r="B64" s="1"/>
      <c r="C64" s="1"/>
      <c r="D64" s="17"/>
      <c r="E64" s="18"/>
    </row>
    <row r="65" spans="1:5" ht="12.75">
      <c r="A65" s="19" t="s">
        <v>69</v>
      </c>
      <c r="B65" s="1"/>
      <c r="C65" s="1"/>
      <c r="D65" s="17"/>
      <c r="E65" s="18"/>
    </row>
    <row r="66" spans="1:5" ht="12.75">
      <c r="A66" s="20" t="s">
        <v>70</v>
      </c>
      <c r="B66" s="8"/>
      <c r="C66" s="8"/>
      <c r="D66" s="17"/>
      <c r="E66" s="18"/>
    </row>
    <row r="67" spans="1:5" ht="12.75">
      <c r="A67" s="21" t="s">
        <v>1</v>
      </c>
      <c r="B67" s="5">
        <f>'Pressupostos Ex. 9'!B64*'Ex. 9 Resolvido'!B17</f>
        <v>2000</v>
      </c>
      <c r="C67" s="14"/>
      <c r="D67" s="17"/>
      <c r="E67" s="18"/>
    </row>
    <row r="68" spans="1:5" ht="12.75">
      <c r="A68" s="22" t="s">
        <v>92</v>
      </c>
      <c r="B68" s="6">
        <f>'Pressupostos Ex. 9'!B65*'Ex. 9 Resolvido'!C17</f>
        <v>1000</v>
      </c>
      <c r="C68" s="1"/>
      <c r="D68" s="17"/>
      <c r="E68" s="18"/>
    </row>
    <row r="69" spans="1:5" ht="12.75">
      <c r="A69" s="23" t="s">
        <v>4</v>
      </c>
      <c r="B69" s="24">
        <f>SUM(B67:B68)</f>
        <v>3000</v>
      </c>
      <c r="C69" s="1"/>
      <c r="D69" s="17"/>
      <c r="E69" s="18"/>
    </row>
    <row r="70" spans="1:5" ht="12.75">
      <c r="A70" s="8" t="s">
        <v>68</v>
      </c>
      <c r="B70" s="14">
        <f>E62/B69</f>
        <v>400</v>
      </c>
      <c r="C70" s="1"/>
      <c r="D70" s="17"/>
      <c r="E70" s="18"/>
    </row>
    <row r="73" ht="12.75">
      <c r="A73" s="1" t="s">
        <v>73</v>
      </c>
    </row>
    <row r="75" spans="1:6" ht="12.75">
      <c r="A75" s="16"/>
      <c r="B75" s="48" t="s">
        <v>51</v>
      </c>
      <c r="C75" s="47" t="s">
        <v>1</v>
      </c>
      <c r="D75" s="47"/>
      <c r="E75" s="47" t="s">
        <v>92</v>
      </c>
      <c r="F75" s="47"/>
    </row>
    <row r="76" spans="1:6" ht="12.75">
      <c r="A76" s="2"/>
      <c r="B76" s="47"/>
      <c r="C76" s="7" t="s">
        <v>63</v>
      </c>
      <c r="D76" s="7" t="s">
        <v>64</v>
      </c>
      <c r="E76" s="7" t="s">
        <v>63</v>
      </c>
      <c r="F76" s="7" t="s">
        <v>64</v>
      </c>
    </row>
    <row r="77" spans="1:6" ht="12.75">
      <c r="A77" t="s">
        <v>12</v>
      </c>
      <c r="D77" s="3">
        <f>'Pressupostos Ex. 9'!B6</f>
        <v>1200</v>
      </c>
      <c r="F77" s="3">
        <f>'Pressupostos Ex. 9'!C6</f>
        <v>1100</v>
      </c>
    </row>
    <row r="78" spans="1:6" ht="12.75">
      <c r="A78" t="s">
        <v>13</v>
      </c>
      <c r="D78" s="3">
        <f>'Pressupostos Ex. 9'!B7</f>
        <v>1000</v>
      </c>
      <c r="F78" s="3">
        <f>'Pressupostos Ex. 9'!C7</f>
        <v>1000</v>
      </c>
    </row>
    <row r="79" spans="1:6" ht="12.75">
      <c r="A79" t="s">
        <v>14</v>
      </c>
      <c r="D79" s="3">
        <f>'Pressupostos Ex. 9'!B8</f>
        <v>800</v>
      </c>
      <c r="F79" s="3">
        <f>'Pressupostos Ex. 9'!C8</f>
        <v>800</v>
      </c>
    </row>
    <row r="80" spans="1:6" ht="12.75">
      <c r="A80" t="s">
        <v>65</v>
      </c>
      <c r="B80" s="3">
        <f>'Pressupostos Ex. 9'!B58</f>
        <v>25</v>
      </c>
      <c r="C80">
        <f>'Pressupostos Ex. 9'!B57</f>
        <v>20</v>
      </c>
      <c r="D80" s="3">
        <f>B80*C80</f>
        <v>500</v>
      </c>
      <c r="E80">
        <f>'Pressupostos Ex. 9'!B57</f>
        <v>20</v>
      </c>
      <c r="F80" s="3">
        <f>B80*E80</f>
        <v>500</v>
      </c>
    </row>
    <row r="81" spans="1:6" ht="12.75">
      <c r="A81" t="s">
        <v>66</v>
      </c>
      <c r="B81" s="3">
        <f>'Pressupostos Ex. 9'!B62</f>
        <v>600</v>
      </c>
      <c r="C81">
        <f>'Pressupostos Ex. 9'!B64</f>
        <v>2</v>
      </c>
      <c r="D81" s="3">
        <f>B81*C81</f>
        <v>1200</v>
      </c>
      <c r="E81">
        <f>'Pressupostos Ex. 9'!B65</f>
        <v>2</v>
      </c>
      <c r="F81" s="3">
        <f>B81*E81</f>
        <v>1200</v>
      </c>
    </row>
    <row r="82" spans="1:6" ht="12.75">
      <c r="A82" s="2" t="s">
        <v>67</v>
      </c>
      <c r="B82" s="4">
        <f>B70</f>
        <v>400</v>
      </c>
      <c r="C82" s="2">
        <f>'Pressupostos Ex. 9'!B64</f>
        <v>2</v>
      </c>
      <c r="D82" s="4">
        <f>B82*C82</f>
        <v>800</v>
      </c>
      <c r="E82" s="2">
        <f>'Pressupostos Ex. 9'!B65</f>
        <v>2</v>
      </c>
      <c r="F82" s="4">
        <f>B82*E82</f>
        <v>800</v>
      </c>
    </row>
    <row r="83" spans="1:6" ht="12.75">
      <c r="A83" s="8" t="s">
        <v>71</v>
      </c>
      <c r="B83" s="1"/>
      <c r="C83" s="1"/>
      <c r="D83" s="14">
        <f>SUM(D77:D82)</f>
        <v>5500</v>
      </c>
      <c r="E83" s="1"/>
      <c r="F83" s="14">
        <f>SUM(F77:F82)</f>
        <v>5400</v>
      </c>
    </row>
    <row r="84" spans="4:6" ht="12.75">
      <c r="D84" s="3">
        <f>D83-D82</f>
        <v>4700</v>
      </c>
      <c r="F84" s="3">
        <f>F83-F82</f>
        <v>4600</v>
      </c>
    </row>
    <row r="85" spans="4:6" ht="12.75">
      <c r="D85" s="3">
        <f>D84*B4</f>
        <v>5076000</v>
      </c>
      <c r="F85" s="3">
        <f>F84*B5</f>
        <v>2484000</v>
      </c>
    </row>
    <row r="86" ht="12.75">
      <c r="A86" s="1" t="s">
        <v>72</v>
      </c>
    </row>
    <row r="88" spans="2:5" ht="12.75">
      <c r="B88" s="8" t="s">
        <v>17</v>
      </c>
      <c r="C88" s="8" t="s">
        <v>51</v>
      </c>
      <c r="D88" s="8" t="s">
        <v>76</v>
      </c>
      <c r="E88" s="8" t="s">
        <v>4</v>
      </c>
    </row>
    <row r="89" ht="12.75">
      <c r="A89" s="9" t="s">
        <v>21</v>
      </c>
    </row>
    <row r="90" spans="1:4" ht="12.75">
      <c r="A90" s="10" t="s">
        <v>20</v>
      </c>
      <c r="B90">
        <f>'Pressupostos Ex. 9'!B40</f>
        <v>30</v>
      </c>
      <c r="C90" s="3">
        <f>'Pressupostos Ex. 9'!B6</f>
        <v>1200</v>
      </c>
      <c r="D90" s="3">
        <f>B90*C90</f>
        <v>36000</v>
      </c>
    </row>
    <row r="91" spans="1:4" ht="12.75">
      <c r="A91" s="10" t="s">
        <v>93</v>
      </c>
      <c r="B91">
        <f>'Pressupostos Ex. 9'!B41</f>
        <v>20</v>
      </c>
      <c r="C91" s="3">
        <f>'Pressupostos Ex. 9'!C6</f>
        <v>1100</v>
      </c>
      <c r="D91" s="3">
        <f>B91*C91</f>
        <v>22000</v>
      </c>
    </row>
    <row r="92" spans="1:4" ht="12.75">
      <c r="A92" s="10" t="s">
        <v>13</v>
      </c>
      <c r="B92">
        <f>'Pressupostos Ex. 9'!B42</f>
        <v>100</v>
      </c>
      <c r="C92" s="3">
        <f>'Pressupostos Ex. 9'!B7</f>
        <v>1000</v>
      </c>
      <c r="D92" s="3">
        <f>B92*C92</f>
        <v>100000</v>
      </c>
    </row>
    <row r="93" spans="1:5" ht="12.75">
      <c r="A93" s="10" t="s">
        <v>14</v>
      </c>
      <c r="B93">
        <f>'Pressupostos Ex. 9'!B43</f>
        <v>200</v>
      </c>
      <c r="C93" s="3">
        <f>'Pressupostos Ex. 9'!B8</f>
        <v>800</v>
      </c>
      <c r="D93" s="3">
        <f>B93*C93</f>
        <v>160000</v>
      </c>
      <c r="E93" s="3">
        <f>SUM(D90:D93)</f>
        <v>318000</v>
      </c>
    </row>
    <row r="94" ht="16.5" customHeight="1">
      <c r="A94" s="9" t="s">
        <v>74</v>
      </c>
    </row>
    <row r="95" spans="1:4" ht="12.75">
      <c r="A95" s="10" t="s">
        <v>1</v>
      </c>
      <c r="B95">
        <f>'Pressupostos Ex. 9'!B48</f>
        <v>20</v>
      </c>
      <c r="C95" s="3">
        <f>D83</f>
        <v>5500</v>
      </c>
      <c r="D95" s="3">
        <f>B95*C95</f>
        <v>110000</v>
      </c>
    </row>
    <row r="96" spans="1:5" ht="12.75">
      <c r="A96" s="12" t="s">
        <v>92</v>
      </c>
      <c r="B96" s="2">
        <f>'Pressupostos Ex. 9'!B49</f>
        <v>10</v>
      </c>
      <c r="C96" s="4">
        <f>F83</f>
        <v>5400</v>
      </c>
      <c r="D96" s="4">
        <f>B96*C96</f>
        <v>54000</v>
      </c>
      <c r="E96" s="4">
        <f>SUM(D95:D96)</f>
        <v>164000</v>
      </c>
    </row>
    <row r="97" spans="1:5" ht="12.75">
      <c r="A97" s="8" t="s">
        <v>4</v>
      </c>
      <c r="B97" s="1"/>
      <c r="C97" s="1"/>
      <c r="D97" s="1"/>
      <c r="E97" s="14">
        <f>E93+E96</f>
        <v>482000</v>
      </c>
    </row>
    <row r="100" ht="12.75">
      <c r="A100" s="1" t="s">
        <v>75</v>
      </c>
    </row>
    <row r="102" spans="2:3" ht="12.75">
      <c r="B102" s="8" t="s">
        <v>76</v>
      </c>
      <c r="C102" s="8" t="s">
        <v>4</v>
      </c>
    </row>
    <row r="103" spans="1:3" ht="12.75">
      <c r="A103" t="s">
        <v>19</v>
      </c>
      <c r="C103" s="3">
        <f>'Pressupostos Ex. 9'!B31*'Pressupostos Ex. 9'!C31+'Pressupostos Ex. 9'!B32*'Pressupostos Ex. 9'!C32</f>
        <v>790000</v>
      </c>
    </row>
    <row r="104" spans="1:2" ht="12.75">
      <c r="A104" t="s">
        <v>21</v>
      </c>
      <c r="B104" s="3">
        <f>F32</f>
        <v>4465000</v>
      </c>
    </row>
    <row r="105" spans="1:2" ht="12.75">
      <c r="A105" t="s">
        <v>65</v>
      </c>
      <c r="B105" s="3">
        <f>F52</f>
        <v>750000</v>
      </c>
    </row>
    <row r="106" spans="1:2" ht="12.75">
      <c r="A106" t="s">
        <v>27</v>
      </c>
      <c r="B106" s="4">
        <f>E63</f>
        <v>3000000</v>
      </c>
    </row>
    <row r="107" spans="1:3" ht="12.75">
      <c r="A107" s="2" t="s">
        <v>78</v>
      </c>
      <c r="B107" s="2"/>
      <c r="C107" s="4">
        <f>SUM(B104:B106)</f>
        <v>8215000</v>
      </c>
    </row>
    <row r="108" spans="1:3" ht="12.75">
      <c r="A108" s="26" t="s">
        <v>90</v>
      </c>
      <c r="C108" s="3">
        <f>C103+C107</f>
        <v>9005000</v>
      </c>
    </row>
    <row r="109" spans="1:3" ht="12.75">
      <c r="A109" s="2" t="s">
        <v>79</v>
      </c>
      <c r="B109" s="2"/>
      <c r="C109" s="4">
        <f>E96</f>
        <v>164000</v>
      </c>
    </row>
    <row r="110" spans="1:3" ht="12.75">
      <c r="A110" t="s">
        <v>80</v>
      </c>
      <c r="C110" s="3">
        <f>C108-C109</f>
        <v>8841000</v>
      </c>
    </row>
    <row r="113" ht="12.75">
      <c r="A113" s="1" t="s">
        <v>82</v>
      </c>
    </row>
    <row r="115" spans="1:2" ht="12.75">
      <c r="A115" t="s">
        <v>52</v>
      </c>
      <c r="B115" s="3">
        <f>'Pressupostos Ex. 9'!B69*'Ex. 9 Resolvido'!D6</f>
        <v>1717200</v>
      </c>
    </row>
    <row r="118" ht="12.75">
      <c r="A118" s="1" t="s">
        <v>81</v>
      </c>
    </row>
    <row r="120" spans="1:2" ht="12.75">
      <c r="A120" t="s">
        <v>52</v>
      </c>
      <c r="B120" s="3">
        <f>'Pressupostos Ex. 9'!B70*'Ex. 9 Resolvido'!D6</f>
        <v>1144800</v>
      </c>
    </row>
    <row r="123" ht="12.75">
      <c r="A123" s="1" t="s">
        <v>83</v>
      </c>
    </row>
    <row r="125" spans="1:2" ht="12.75">
      <c r="A125" t="s">
        <v>52</v>
      </c>
      <c r="B125" s="3">
        <f>'Pressupostos Ex. 9'!B68*'Ex. 9 Resolvido'!C107</f>
        <v>821500</v>
      </c>
    </row>
    <row r="128" ht="12.75">
      <c r="A128" s="1" t="s">
        <v>84</v>
      </c>
    </row>
    <row r="130" ht="12.75">
      <c r="B130" s="8" t="s">
        <v>4</v>
      </c>
    </row>
    <row r="131" spans="1:2" ht="12.75">
      <c r="A131" t="s">
        <v>16</v>
      </c>
      <c r="B131" s="3">
        <f>'Ex. 9 Resolvido'!D6</f>
        <v>14310000</v>
      </c>
    </row>
    <row r="132" spans="1:2" ht="12.75">
      <c r="A132" s="2" t="s">
        <v>80</v>
      </c>
      <c r="B132" s="4">
        <f>C110</f>
        <v>8841000</v>
      </c>
    </row>
    <row r="133" spans="1:2" ht="12.75">
      <c r="A133" s="44" t="s">
        <v>91</v>
      </c>
      <c r="B133" s="3">
        <f>B131-B132</f>
        <v>5469000</v>
      </c>
    </row>
    <row r="134" spans="1:2" ht="12.75">
      <c r="A134" s="10" t="s">
        <v>85</v>
      </c>
      <c r="B134" s="3">
        <f>B115</f>
        <v>1717200</v>
      </c>
    </row>
    <row r="135" spans="1:2" ht="12.75">
      <c r="A135" s="10" t="s">
        <v>86</v>
      </c>
      <c r="B135" s="3">
        <f>B120</f>
        <v>1144800</v>
      </c>
    </row>
    <row r="136" spans="1:2" ht="12.75">
      <c r="A136" s="12" t="s">
        <v>87</v>
      </c>
      <c r="B136" s="4">
        <f>B125</f>
        <v>821500</v>
      </c>
    </row>
    <row r="137" spans="1:2" ht="12.75">
      <c r="A137" s="8" t="s">
        <v>88</v>
      </c>
      <c r="B137" s="14">
        <f>B133-B134-B135-B136</f>
        <v>1785500</v>
      </c>
    </row>
  </sheetData>
  <sheetProtection/>
  <mergeCells count="4">
    <mergeCell ref="B11:C11"/>
    <mergeCell ref="C75:D75"/>
    <mergeCell ref="E75:F75"/>
    <mergeCell ref="B75:B76"/>
  </mergeCells>
  <printOptions horizontalCentered="1"/>
  <pageMargins left="0.31496062992125984" right="0.7480314960629921" top="0.4724409448818898" bottom="0.5118110236220472" header="0" footer="0"/>
  <pageSetup horizontalDpi="600" verticalDpi="600" orientation="portrait" paperSize="9" scale="87" r:id="rId1"/>
  <headerFooter alignWithMargins="0">
    <oddHeader>&amp;LUTL-ISEG&amp;CPGD-CGFE&amp;RPlaneamento e Controlo Orçamental</oddHeader>
    <oddFooter>&amp;L&amp;A&amp;R&amp;P</oddFoot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9.28125" style="0" customWidth="1"/>
    <col min="3" max="3" width="15.7109375" style="0" customWidth="1"/>
    <col min="4" max="4" width="18.28125" style="0" bestFit="1" customWidth="1"/>
    <col min="5" max="6" width="15.7109375" style="0" customWidth="1"/>
  </cols>
  <sheetData>
    <row r="1" ht="15" customHeight="1">
      <c r="A1" s="1" t="s">
        <v>0</v>
      </c>
    </row>
    <row r="2" ht="15" customHeight="1"/>
    <row r="3" spans="1:4" ht="15" customHeight="1">
      <c r="A3" s="26"/>
      <c r="B3" s="27" t="s">
        <v>2</v>
      </c>
      <c r="C3" s="27" t="s">
        <v>3</v>
      </c>
      <c r="D3" s="27" t="s">
        <v>4</v>
      </c>
    </row>
    <row r="4" spans="1:4" ht="15" customHeight="1">
      <c r="A4" s="26" t="s">
        <v>1</v>
      </c>
      <c r="B4" s="28"/>
      <c r="C4" s="29"/>
      <c r="D4" s="29">
        <f>B4*C4</f>
        <v>0</v>
      </c>
    </row>
    <row r="5" spans="1:4" ht="15" customHeight="1">
      <c r="A5" s="26" t="s">
        <v>92</v>
      </c>
      <c r="B5" s="28"/>
      <c r="C5" s="29"/>
      <c r="D5" s="29">
        <f>B5*C5</f>
        <v>0</v>
      </c>
    </row>
    <row r="6" spans="1:4" ht="15" customHeight="1">
      <c r="A6" s="26"/>
      <c r="B6" s="26"/>
      <c r="C6" s="29"/>
      <c r="D6" s="29">
        <f>D4+D5</f>
        <v>0</v>
      </c>
    </row>
    <row r="7" ht="15" customHeight="1"/>
    <row r="8" ht="15" customHeight="1">
      <c r="A8" s="1" t="s">
        <v>5</v>
      </c>
    </row>
    <row r="9" ht="15" customHeight="1"/>
    <row r="10" spans="1:3" ht="15" customHeight="1">
      <c r="A10" s="26"/>
      <c r="B10" s="49" t="s">
        <v>6</v>
      </c>
      <c r="C10" s="49"/>
    </row>
    <row r="11" spans="1:3" ht="15" customHeight="1">
      <c r="A11" s="26"/>
      <c r="B11" s="27" t="s">
        <v>1</v>
      </c>
      <c r="C11" s="27" t="s">
        <v>92</v>
      </c>
    </row>
    <row r="12" spans="1:3" ht="15" customHeight="1">
      <c r="A12" s="26" t="s">
        <v>7</v>
      </c>
      <c r="B12" s="28"/>
      <c r="C12" s="28"/>
    </row>
    <row r="13" spans="1:3" ht="15" customHeight="1">
      <c r="A13" s="26" t="s">
        <v>8</v>
      </c>
      <c r="B13" s="26"/>
      <c r="C13" s="26"/>
    </row>
    <row r="14" spans="1:3" ht="15" customHeight="1">
      <c r="A14" s="26" t="s">
        <v>9</v>
      </c>
      <c r="B14" s="28">
        <f>B12+B13</f>
        <v>0</v>
      </c>
      <c r="C14" s="28">
        <f>C12+C13</f>
        <v>0</v>
      </c>
    </row>
    <row r="15" spans="1:3" ht="15" customHeight="1">
      <c r="A15" s="26" t="s">
        <v>10</v>
      </c>
      <c r="B15" s="26"/>
      <c r="C15" s="26"/>
    </row>
    <row r="16" spans="1:3" ht="15" customHeight="1">
      <c r="A16" s="30" t="s">
        <v>11</v>
      </c>
      <c r="B16" s="31">
        <f>B14-B15</f>
        <v>0</v>
      </c>
      <c r="C16" s="31">
        <f>C14-C15</f>
        <v>0</v>
      </c>
    </row>
    <row r="17" ht="15" customHeight="1"/>
    <row r="18" ht="15" customHeight="1">
      <c r="A18" s="1" t="s">
        <v>44</v>
      </c>
    </row>
    <row r="19" ht="15" customHeight="1"/>
    <row r="20" spans="1:6" ht="15" customHeight="1">
      <c r="A20" s="26"/>
      <c r="B20" s="27" t="s">
        <v>20</v>
      </c>
      <c r="C20" s="27" t="s">
        <v>93</v>
      </c>
      <c r="D20" s="27" t="s">
        <v>13</v>
      </c>
      <c r="E20" s="27" t="s">
        <v>14</v>
      </c>
      <c r="F20" s="27" t="s">
        <v>4</v>
      </c>
    </row>
    <row r="21" spans="1:6" ht="15" customHeight="1">
      <c r="A21" s="26" t="s">
        <v>39</v>
      </c>
      <c r="B21" s="26"/>
      <c r="C21" s="26"/>
      <c r="D21" s="26"/>
      <c r="E21" s="26"/>
      <c r="F21" s="26"/>
    </row>
    <row r="22" spans="1:6" ht="15" customHeight="1">
      <c r="A22" s="32" t="s">
        <v>1</v>
      </c>
      <c r="B22" s="28"/>
      <c r="C22" s="26"/>
      <c r="D22" s="28"/>
      <c r="E22" s="28"/>
      <c r="F22" s="26"/>
    </row>
    <row r="23" spans="1:6" ht="15" customHeight="1">
      <c r="A23" s="32" t="s">
        <v>92</v>
      </c>
      <c r="B23" s="26"/>
      <c r="C23" s="28"/>
      <c r="D23" s="28"/>
      <c r="E23" s="28"/>
      <c r="F23" s="26"/>
    </row>
    <row r="24" spans="1:6" ht="15" customHeight="1">
      <c r="A24" s="27" t="s">
        <v>4</v>
      </c>
      <c r="B24" s="31">
        <f>B22+B23</f>
        <v>0</v>
      </c>
      <c r="C24" s="31">
        <f>C22+C23</f>
        <v>0</v>
      </c>
      <c r="D24" s="31">
        <f>D22+D23</f>
        <v>0</v>
      </c>
      <c r="E24" s="31">
        <f>E22+E23</f>
        <v>0</v>
      </c>
      <c r="F24" s="26"/>
    </row>
    <row r="25" spans="1:6" ht="15" customHeight="1">
      <c r="A25" s="32" t="s">
        <v>42</v>
      </c>
      <c r="B25" s="26"/>
      <c r="C25" s="26"/>
      <c r="D25" s="26"/>
      <c r="E25" s="26"/>
      <c r="F25" s="26"/>
    </row>
    <row r="26" spans="1:6" ht="15" customHeight="1">
      <c r="A26" s="32" t="s">
        <v>43</v>
      </c>
      <c r="B26" s="28">
        <f>B24-B25</f>
        <v>0</v>
      </c>
      <c r="C26" s="28">
        <f>C24-C25</f>
        <v>0</v>
      </c>
      <c r="D26" s="28">
        <f>D24-D25</f>
        <v>0</v>
      </c>
      <c r="E26" s="28">
        <f>E24-E25</f>
        <v>0</v>
      </c>
      <c r="F26" s="26"/>
    </row>
    <row r="27" spans="1:6" ht="15" customHeight="1">
      <c r="A27" s="26" t="s">
        <v>23</v>
      </c>
      <c r="B27" s="26"/>
      <c r="C27" s="26"/>
      <c r="D27" s="26"/>
      <c r="E27" s="26"/>
      <c r="F27" s="26"/>
    </row>
    <row r="28" spans="1:6" ht="15" customHeight="1">
      <c r="A28" s="32" t="s">
        <v>42</v>
      </c>
      <c r="B28" s="29"/>
      <c r="C28" s="29"/>
      <c r="D28" s="29"/>
      <c r="E28" s="29"/>
      <c r="F28" s="29">
        <f>SUM(B28:E28)</f>
        <v>0</v>
      </c>
    </row>
    <row r="29" spans="1:6" ht="15" customHeight="1">
      <c r="A29" s="32" t="s">
        <v>43</v>
      </c>
      <c r="B29" s="29"/>
      <c r="C29" s="29"/>
      <c r="D29" s="29"/>
      <c r="E29" s="29"/>
      <c r="F29" s="29">
        <f>SUM(B29:E29)</f>
        <v>0</v>
      </c>
    </row>
    <row r="30" spans="1:6" ht="15" customHeight="1">
      <c r="A30" s="27" t="s">
        <v>4</v>
      </c>
      <c r="B30" s="33">
        <f>B28+B29</f>
        <v>0</v>
      </c>
      <c r="C30" s="33">
        <f>C28+C29</f>
        <v>0</v>
      </c>
      <c r="D30" s="33">
        <f>D28+D29</f>
        <v>0</v>
      </c>
      <c r="E30" s="33">
        <f>E28+E29</f>
        <v>0</v>
      </c>
      <c r="F30" s="33">
        <f>F28+F29</f>
        <v>0</v>
      </c>
    </row>
    <row r="31" ht="15" customHeight="1"/>
    <row r="32" ht="15" customHeight="1">
      <c r="A32" s="1" t="s">
        <v>45</v>
      </c>
    </row>
    <row r="33" ht="15" customHeight="1"/>
    <row r="34" spans="1:6" ht="15" customHeight="1">
      <c r="A34" s="26"/>
      <c r="B34" s="27" t="s">
        <v>20</v>
      </c>
      <c r="C34" s="27" t="s">
        <v>93</v>
      </c>
      <c r="D34" s="27" t="s">
        <v>13</v>
      </c>
      <c r="E34" s="27" t="s">
        <v>14</v>
      </c>
      <c r="F34" s="27" t="s">
        <v>4</v>
      </c>
    </row>
    <row r="35" spans="1:6" ht="15" customHeight="1">
      <c r="A35" s="26" t="s">
        <v>48</v>
      </c>
      <c r="B35" s="28"/>
      <c r="C35" s="28"/>
      <c r="D35" s="28"/>
      <c r="E35" s="28"/>
      <c r="F35" s="28"/>
    </row>
    <row r="36" spans="1:6" ht="15" customHeight="1">
      <c r="A36" s="26" t="s">
        <v>47</v>
      </c>
      <c r="B36" s="26"/>
      <c r="C36" s="26"/>
      <c r="D36" s="26"/>
      <c r="E36" s="26"/>
      <c r="F36" s="26"/>
    </row>
    <row r="37" spans="1:6" ht="15" customHeight="1">
      <c r="A37" s="26" t="s">
        <v>49</v>
      </c>
      <c r="B37" s="28">
        <f>B35+B36</f>
        <v>0</v>
      </c>
      <c r="C37" s="28">
        <f>C35+C36</f>
        <v>0</v>
      </c>
      <c r="D37" s="28">
        <f>D35+D36</f>
        <v>0</v>
      </c>
      <c r="E37" s="28">
        <f>E35+E36</f>
        <v>0</v>
      </c>
      <c r="F37" s="28"/>
    </row>
    <row r="38" spans="1:6" ht="15" customHeight="1">
      <c r="A38" s="26" t="s">
        <v>46</v>
      </c>
      <c r="B38" s="26"/>
      <c r="C38" s="26"/>
      <c r="D38" s="26"/>
      <c r="E38" s="26"/>
      <c r="F38" s="26"/>
    </row>
    <row r="39" spans="1:6" ht="15" customHeight="1">
      <c r="A39" s="30" t="s">
        <v>50</v>
      </c>
      <c r="B39" s="31">
        <f>B37-B38</f>
        <v>0</v>
      </c>
      <c r="C39" s="31">
        <f>C37-C38</f>
        <v>0</v>
      </c>
      <c r="D39" s="31">
        <f>D37-D38</f>
        <v>0</v>
      </c>
      <c r="E39" s="31">
        <f>E37-E38</f>
        <v>0</v>
      </c>
      <c r="F39" s="31"/>
    </row>
    <row r="40" spans="1:6" ht="15" customHeight="1">
      <c r="A40" s="26" t="s">
        <v>51</v>
      </c>
      <c r="B40" s="29"/>
      <c r="C40" s="29"/>
      <c r="D40" s="29"/>
      <c r="E40" s="29"/>
      <c r="F40" s="29"/>
    </row>
    <row r="41" spans="1:6" ht="15" customHeight="1">
      <c r="A41" s="30" t="s">
        <v>53</v>
      </c>
      <c r="B41" s="33"/>
      <c r="C41" s="33"/>
      <c r="D41" s="33"/>
      <c r="E41" s="33"/>
      <c r="F41" s="33">
        <f>SUM(B41:E41)</f>
        <v>0</v>
      </c>
    </row>
    <row r="42" ht="15" customHeight="1"/>
    <row r="43" ht="15" customHeight="1">
      <c r="A43" s="1" t="s">
        <v>77</v>
      </c>
    </row>
    <row r="44" ht="15" customHeight="1"/>
    <row r="45" spans="1:6" ht="15" customHeight="1">
      <c r="A45" s="27"/>
      <c r="B45" s="27" t="s">
        <v>17</v>
      </c>
      <c r="C45" s="27" t="s">
        <v>24</v>
      </c>
      <c r="D45" s="27" t="s">
        <v>54</v>
      </c>
      <c r="E45" s="27" t="s">
        <v>25</v>
      </c>
      <c r="F45" s="27" t="s">
        <v>4</v>
      </c>
    </row>
    <row r="46" spans="1:6" ht="15" customHeight="1">
      <c r="A46" s="26" t="s">
        <v>1</v>
      </c>
      <c r="B46" s="28"/>
      <c r="C46" s="28"/>
      <c r="D46" s="28"/>
      <c r="E46" s="29"/>
      <c r="F46" s="29">
        <f>D46*E46</f>
        <v>0</v>
      </c>
    </row>
    <row r="47" spans="1:6" ht="15" customHeight="1">
      <c r="A47" s="26" t="s">
        <v>92</v>
      </c>
      <c r="B47" s="28"/>
      <c r="C47" s="28"/>
      <c r="D47" s="28"/>
      <c r="E47" s="29"/>
      <c r="F47" s="29">
        <f>D47*E47</f>
        <v>0</v>
      </c>
    </row>
    <row r="48" spans="1:6" ht="15" customHeight="1">
      <c r="A48" s="27" t="s">
        <v>4</v>
      </c>
      <c r="B48" s="30"/>
      <c r="C48" s="30"/>
      <c r="D48" s="31">
        <f>D46+D47</f>
        <v>0</v>
      </c>
      <c r="E48" s="30"/>
      <c r="F48" s="33">
        <f>F46+F47</f>
        <v>0</v>
      </c>
    </row>
    <row r="49" ht="15" customHeight="1"/>
    <row r="50" ht="15" customHeight="1">
      <c r="A50" s="1" t="s">
        <v>62</v>
      </c>
    </row>
    <row r="51" ht="15" customHeight="1"/>
    <row r="52" ht="15" customHeight="1">
      <c r="A52" s="41"/>
    </row>
    <row r="53" spans="1:5" ht="15" customHeight="1">
      <c r="A53" s="26"/>
      <c r="B53" s="27" t="s">
        <v>56</v>
      </c>
      <c r="C53" s="27" t="s">
        <v>57</v>
      </c>
      <c r="D53" s="27" t="s">
        <v>58</v>
      </c>
      <c r="E53" s="27" t="s">
        <v>4</v>
      </c>
    </row>
    <row r="54" spans="1:5" ht="15" customHeight="1">
      <c r="A54" s="26" t="s">
        <v>55</v>
      </c>
      <c r="B54" s="27"/>
      <c r="C54" s="27"/>
      <c r="D54" s="27"/>
      <c r="E54" s="27"/>
    </row>
    <row r="55" spans="1:5" ht="15" customHeight="1">
      <c r="A55" s="32" t="s">
        <v>1</v>
      </c>
      <c r="B55" s="26"/>
      <c r="C55" s="28"/>
      <c r="D55" s="29"/>
      <c r="E55" s="29">
        <f>B55*C55*D55</f>
        <v>0</v>
      </c>
    </row>
    <row r="56" spans="1:5" ht="15" customHeight="1">
      <c r="A56" s="32" t="s">
        <v>92</v>
      </c>
      <c r="B56" s="26"/>
      <c r="C56" s="28"/>
      <c r="D56" s="29"/>
      <c r="E56" s="29">
        <f>B56*C56*D56</f>
        <v>0</v>
      </c>
    </row>
    <row r="57" spans="1:5" ht="15" customHeight="1">
      <c r="A57" s="42" t="s">
        <v>4</v>
      </c>
      <c r="B57" s="26"/>
      <c r="C57" s="26"/>
      <c r="D57" s="26"/>
      <c r="E57" s="29">
        <f>E55+E56</f>
        <v>0</v>
      </c>
    </row>
    <row r="58" spans="1:5" ht="15" customHeight="1">
      <c r="A58" s="26" t="s">
        <v>60</v>
      </c>
      <c r="B58" s="26"/>
      <c r="C58" s="26"/>
      <c r="D58" s="26"/>
      <c r="E58" s="29"/>
    </row>
    <row r="59" spans="1:5" ht="15" customHeight="1">
      <c r="A59" s="27" t="s">
        <v>61</v>
      </c>
      <c r="B59" s="30"/>
      <c r="C59" s="30"/>
      <c r="D59" s="30"/>
      <c r="E59" s="33">
        <f>E57+E58</f>
        <v>0</v>
      </c>
    </row>
    <row r="60" spans="1:5" ht="15" customHeight="1">
      <c r="A60" s="8"/>
      <c r="B60" s="1"/>
      <c r="C60" s="1"/>
      <c r="D60" s="17"/>
      <c r="E60" s="18"/>
    </row>
    <row r="61" spans="1:5" ht="15" customHeight="1">
      <c r="A61" s="34" t="s">
        <v>69</v>
      </c>
      <c r="B61" s="1"/>
      <c r="C61" s="1"/>
      <c r="D61" s="17"/>
      <c r="E61" s="18"/>
    </row>
    <row r="62" spans="1:5" ht="15" customHeight="1">
      <c r="A62" s="35" t="s">
        <v>70</v>
      </c>
      <c r="B62" s="27"/>
      <c r="C62" s="8"/>
      <c r="D62" s="17"/>
      <c r="E62" s="18"/>
    </row>
    <row r="63" spans="1:5" ht="15" customHeight="1">
      <c r="A63" s="36" t="s">
        <v>1</v>
      </c>
      <c r="B63" s="28"/>
      <c r="C63" s="46"/>
      <c r="D63" s="17"/>
      <c r="E63" s="18"/>
    </row>
    <row r="64" spans="1:5" ht="15" customHeight="1">
      <c r="A64" s="36" t="s">
        <v>92</v>
      </c>
      <c r="B64" s="28"/>
      <c r="C64" s="46"/>
      <c r="D64" s="17"/>
      <c r="E64" s="18"/>
    </row>
    <row r="65" spans="1:5" ht="15" customHeight="1">
      <c r="A65" s="37" t="s">
        <v>4</v>
      </c>
      <c r="B65" s="28">
        <f>B63+B64</f>
        <v>0</v>
      </c>
      <c r="C65" s="1"/>
      <c r="D65" s="17"/>
      <c r="E65" s="18"/>
    </row>
    <row r="66" spans="1:5" ht="15" customHeight="1">
      <c r="A66" s="27" t="s">
        <v>68</v>
      </c>
      <c r="B66" s="33"/>
      <c r="C66" s="1"/>
      <c r="D66" s="17"/>
      <c r="E66" s="18"/>
    </row>
    <row r="67" spans="1:5" ht="15" customHeight="1">
      <c r="A67" s="25"/>
      <c r="B67" s="18"/>
      <c r="C67" s="1"/>
      <c r="D67" s="17"/>
      <c r="E67" s="18"/>
    </row>
    <row r="68" ht="15" customHeight="1">
      <c r="A68" s="1" t="s">
        <v>73</v>
      </c>
    </row>
    <row r="69" ht="15" customHeight="1"/>
    <row r="70" spans="1:6" ht="15" customHeight="1">
      <c r="A70" s="26"/>
      <c r="B70" s="49" t="s">
        <v>51</v>
      </c>
      <c r="C70" s="49" t="s">
        <v>1</v>
      </c>
      <c r="D70" s="49"/>
      <c r="E70" s="49" t="s">
        <v>92</v>
      </c>
      <c r="F70" s="49"/>
    </row>
    <row r="71" spans="1:6" ht="15" customHeight="1">
      <c r="A71" s="26"/>
      <c r="B71" s="49"/>
      <c r="C71" s="27" t="s">
        <v>63</v>
      </c>
      <c r="D71" s="27" t="s">
        <v>64</v>
      </c>
      <c r="E71" s="27" t="s">
        <v>63</v>
      </c>
      <c r="F71" s="27" t="s">
        <v>64</v>
      </c>
    </row>
    <row r="72" spans="1:6" ht="15" customHeight="1">
      <c r="A72" s="26" t="s">
        <v>12</v>
      </c>
      <c r="B72" s="26"/>
      <c r="C72" s="26"/>
      <c r="D72" s="29"/>
      <c r="E72" s="26"/>
      <c r="F72" s="29"/>
    </row>
    <row r="73" spans="1:6" ht="15" customHeight="1">
      <c r="A73" s="26" t="s">
        <v>13</v>
      </c>
      <c r="B73" s="26"/>
      <c r="C73" s="26"/>
      <c r="D73" s="29"/>
      <c r="E73" s="26"/>
      <c r="F73" s="29"/>
    </row>
    <row r="74" spans="1:6" ht="15" customHeight="1">
      <c r="A74" s="26" t="s">
        <v>14</v>
      </c>
      <c r="B74" s="26"/>
      <c r="C74" s="26"/>
      <c r="D74" s="29"/>
      <c r="E74" s="26"/>
      <c r="F74" s="29"/>
    </row>
    <row r="75" spans="1:6" ht="15" customHeight="1">
      <c r="A75" s="26" t="s">
        <v>65</v>
      </c>
      <c r="B75" s="29"/>
      <c r="C75" s="26"/>
      <c r="D75" s="29"/>
      <c r="E75" s="26"/>
      <c r="F75" s="29"/>
    </row>
    <row r="76" spans="1:6" ht="15" customHeight="1">
      <c r="A76" s="26" t="s">
        <v>66</v>
      </c>
      <c r="B76" s="29"/>
      <c r="C76" s="26"/>
      <c r="D76" s="29"/>
      <c r="E76" s="26"/>
      <c r="F76" s="29"/>
    </row>
    <row r="77" spans="1:6" ht="15" customHeight="1">
      <c r="A77" s="26" t="s">
        <v>67</v>
      </c>
      <c r="B77" s="29"/>
      <c r="C77" s="26"/>
      <c r="D77" s="29"/>
      <c r="E77" s="26"/>
      <c r="F77" s="29"/>
    </row>
    <row r="78" spans="1:6" ht="15" customHeight="1">
      <c r="A78" s="27" t="s">
        <v>71</v>
      </c>
      <c r="B78" s="30"/>
      <c r="C78" s="30"/>
      <c r="D78" s="33">
        <f>SUM(D72:D77)</f>
        <v>0</v>
      </c>
      <c r="E78" s="30"/>
      <c r="F78" s="33">
        <f>SUM(F72:F77)</f>
        <v>0</v>
      </c>
    </row>
    <row r="79" spans="4:6" ht="15" customHeight="1">
      <c r="D79" s="3"/>
      <c r="F79" s="3"/>
    </row>
    <row r="80" ht="15" customHeight="1">
      <c r="A80" s="1" t="s">
        <v>72</v>
      </c>
    </row>
    <row r="81" ht="15" customHeight="1"/>
    <row r="82" spans="1:5" ht="15" customHeight="1">
      <c r="A82" s="26"/>
      <c r="B82" s="27" t="s">
        <v>17</v>
      </c>
      <c r="C82" s="27" t="s">
        <v>51</v>
      </c>
      <c r="D82" s="27" t="s">
        <v>76</v>
      </c>
      <c r="E82" s="27" t="s">
        <v>4</v>
      </c>
    </row>
    <row r="83" spans="1:5" ht="15" customHeight="1">
      <c r="A83" s="38" t="s">
        <v>21</v>
      </c>
      <c r="B83" s="26"/>
      <c r="C83" s="26"/>
      <c r="D83" s="26"/>
      <c r="E83" s="26"/>
    </row>
    <row r="84" spans="1:5" ht="15" customHeight="1">
      <c r="A84" s="32" t="s">
        <v>20</v>
      </c>
      <c r="B84" s="26"/>
      <c r="C84" s="29"/>
      <c r="D84" s="29"/>
      <c r="E84" s="26"/>
    </row>
    <row r="85" spans="1:5" ht="15" customHeight="1">
      <c r="A85" s="32" t="s">
        <v>93</v>
      </c>
      <c r="B85" s="26"/>
      <c r="C85" s="29"/>
      <c r="D85" s="29"/>
      <c r="E85" s="26"/>
    </row>
    <row r="86" spans="1:5" ht="15" customHeight="1">
      <c r="A86" s="32" t="s">
        <v>13</v>
      </c>
      <c r="B86" s="26"/>
      <c r="C86" s="29"/>
      <c r="D86" s="29"/>
      <c r="E86" s="26"/>
    </row>
    <row r="87" spans="1:5" ht="15" customHeight="1">
      <c r="A87" s="32" t="s">
        <v>14</v>
      </c>
      <c r="B87" s="26"/>
      <c r="C87" s="29"/>
      <c r="D87" s="29"/>
      <c r="E87" s="29">
        <f>SUM(D84:D87)</f>
        <v>0</v>
      </c>
    </row>
    <row r="88" spans="1:5" ht="15" customHeight="1">
      <c r="A88" s="38" t="s">
        <v>74</v>
      </c>
      <c r="B88" s="26"/>
      <c r="C88" s="26"/>
      <c r="D88" s="26"/>
      <c r="E88" s="26"/>
    </row>
    <row r="89" spans="1:5" ht="15" customHeight="1">
      <c r="A89" s="32" t="s">
        <v>1</v>
      </c>
      <c r="B89" s="26"/>
      <c r="C89" s="29"/>
      <c r="D89" s="29"/>
      <c r="E89" s="26"/>
    </row>
    <row r="90" spans="1:5" ht="15" customHeight="1">
      <c r="A90" s="32" t="s">
        <v>92</v>
      </c>
      <c r="B90" s="26"/>
      <c r="C90" s="29"/>
      <c r="D90" s="29"/>
      <c r="E90" s="29">
        <f>SUM(D89:D90)</f>
        <v>0</v>
      </c>
    </row>
    <row r="91" spans="1:5" ht="15" customHeight="1">
      <c r="A91" s="27" t="s">
        <v>4</v>
      </c>
      <c r="B91" s="30"/>
      <c r="C91" s="30"/>
      <c r="D91" s="30"/>
      <c r="E91" s="33">
        <f>E87+E90</f>
        <v>0</v>
      </c>
    </row>
    <row r="92" ht="15" customHeight="1"/>
    <row r="93" ht="15" customHeight="1">
      <c r="A93" s="1" t="s">
        <v>75</v>
      </c>
    </row>
    <row r="94" ht="15" customHeight="1"/>
    <row r="95" spans="1:3" ht="15" customHeight="1">
      <c r="A95" s="26"/>
      <c r="B95" s="27" t="s">
        <v>76</v>
      </c>
      <c r="C95" s="27" t="s">
        <v>4</v>
      </c>
    </row>
    <row r="96" spans="1:3" ht="15" customHeight="1">
      <c r="A96" s="26" t="s">
        <v>19</v>
      </c>
      <c r="B96" s="26"/>
      <c r="C96" s="29"/>
    </row>
    <row r="97" spans="1:3" ht="15" customHeight="1">
      <c r="A97" s="32" t="s">
        <v>21</v>
      </c>
      <c r="B97" s="29"/>
      <c r="C97" s="26"/>
    </row>
    <row r="98" spans="1:3" ht="15" customHeight="1">
      <c r="A98" s="32" t="s">
        <v>65</v>
      </c>
      <c r="B98" s="29"/>
      <c r="C98" s="26"/>
    </row>
    <row r="99" spans="1:2" ht="15" customHeight="1">
      <c r="A99" s="32" t="s">
        <v>27</v>
      </c>
      <c r="B99" s="29"/>
    </row>
    <row r="100" spans="1:3" ht="15" customHeight="1">
      <c r="A100" s="43" t="s">
        <v>78</v>
      </c>
      <c r="B100" s="26"/>
      <c r="C100" s="29">
        <f>SUM(B97:B99)</f>
        <v>0</v>
      </c>
    </row>
    <row r="101" spans="1:3" ht="15" customHeight="1">
      <c r="A101" s="26" t="s">
        <v>90</v>
      </c>
      <c r="B101" s="26"/>
      <c r="C101" s="29">
        <f>C96+C100</f>
        <v>0</v>
      </c>
    </row>
    <row r="102" spans="1:3" ht="15" customHeight="1">
      <c r="A102" s="26" t="s">
        <v>79</v>
      </c>
      <c r="B102" s="26"/>
      <c r="C102" s="29"/>
    </row>
    <row r="103" spans="1:3" ht="15" customHeight="1">
      <c r="A103" s="26" t="s">
        <v>80</v>
      </c>
      <c r="B103" s="26"/>
      <c r="C103" s="29">
        <f>C101-C102</f>
        <v>0</v>
      </c>
    </row>
    <row r="104" ht="15" customHeight="1"/>
    <row r="105" ht="15" customHeight="1">
      <c r="A105" s="1" t="s">
        <v>82</v>
      </c>
    </row>
    <row r="106" ht="15" customHeight="1"/>
    <row r="107" spans="1:2" ht="15" customHeight="1">
      <c r="A107" s="26" t="s">
        <v>52</v>
      </c>
      <c r="B107" s="29"/>
    </row>
    <row r="108" ht="15" customHeight="1"/>
    <row r="109" ht="15" customHeight="1">
      <c r="A109" s="1" t="s">
        <v>81</v>
      </c>
    </row>
    <row r="110" ht="15" customHeight="1"/>
    <row r="111" spans="1:2" ht="15" customHeight="1">
      <c r="A111" s="26" t="s">
        <v>52</v>
      </c>
      <c r="B111" s="29"/>
    </row>
    <row r="112" ht="15" customHeight="1"/>
    <row r="113" ht="15" customHeight="1">
      <c r="A113" s="1" t="s">
        <v>83</v>
      </c>
    </row>
    <row r="114" ht="15" customHeight="1"/>
    <row r="115" spans="1:2" ht="15" customHeight="1">
      <c r="A115" s="26" t="s">
        <v>52</v>
      </c>
      <c r="B115" s="29"/>
    </row>
    <row r="116" ht="15" customHeight="1"/>
    <row r="117" ht="15" customHeight="1">
      <c r="A117" s="1" t="s">
        <v>84</v>
      </c>
    </row>
    <row r="118" ht="15" customHeight="1"/>
    <row r="119" spans="1:2" ht="15" customHeight="1">
      <c r="A119" s="26"/>
      <c r="B119" s="27" t="s">
        <v>4</v>
      </c>
    </row>
    <row r="120" spans="1:2" ht="15" customHeight="1">
      <c r="A120" s="26" t="s">
        <v>16</v>
      </c>
      <c r="B120" s="29"/>
    </row>
    <row r="121" spans="1:2" ht="15" customHeight="1">
      <c r="A121" s="26" t="s">
        <v>80</v>
      </c>
      <c r="B121" s="29"/>
    </row>
    <row r="122" spans="1:2" ht="15" customHeight="1">
      <c r="A122" s="44" t="s">
        <v>91</v>
      </c>
      <c r="B122" s="29"/>
    </row>
    <row r="123" spans="1:2" ht="15" customHeight="1">
      <c r="A123" s="43" t="s">
        <v>85</v>
      </c>
      <c r="B123" s="26"/>
    </row>
    <row r="124" spans="1:2" ht="15" customHeight="1">
      <c r="A124" s="43" t="s">
        <v>86</v>
      </c>
      <c r="B124" s="26"/>
    </row>
    <row r="125" spans="1:2" ht="15" customHeight="1">
      <c r="A125" s="43" t="s">
        <v>87</v>
      </c>
      <c r="B125" s="29"/>
    </row>
    <row r="126" spans="1:2" ht="15" customHeight="1">
      <c r="A126" s="27" t="s">
        <v>88</v>
      </c>
      <c r="B126" s="33">
        <f>B122-B123-B124-B125</f>
        <v>0</v>
      </c>
    </row>
  </sheetData>
  <sheetProtection/>
  <mergeCells count="4">
    <mergeCell ref="B10:C10"/>
    <mergeCell ref="C70:D70"/>
    <mergeCell ref="E70:F70"/>
    <mergeCell ref="B70:B71"/>
  </mergeCells>
  <printOptions horizontalCentered="1"/>
  <pageMargins left="0.31496062992125984" right="0.7480314960629921" top="0.4724409448818898" bottom="0.5118110236220472" header="0" footer="0"/>
  <pageSetup fitToHeight="3" horizontalDpi="600" verticalDpi="600" orientation="portrait" paperSize="9" scale="91" r:id="rId1"/>
  <headerFooter alignWithMargins="0">
    <oddHeader>&amp;LUTL-ISEG&amp;CPGD-CGFE&amp;RPlaneamento e Controlo Orçamental</oddHeader>
    <oddFooter>&amp;L&amp;A&amp;R&amp;P</oddFooter>
  </headerFooter>
  <rowBreaks count="1" manualBreakCount="1">
    <brk id="11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9.28125" style="0" customWidth="1"/>
    <col min="3" max="3" width="15.7109375" style="0" customWidth="1"/>
    <col min="4" max="4" width="18.28125" style="0" bestFit="1" customWidth="1"/>
    <col min="5" max="6" width="15.7109375" style="0" customWidth="1"/>
  </cols>
  <sheetData>
    <row r="1" ht="15" customHeight="1">
      <c r="A1" s="1" t="s">
        <v>0</v>
      </c>
    </row>
    <row r="2" ht="15" customHeight="1"/>
    <row r="3" spans="1:4" ht="15" customHeight="1">
      <c r="A3" s="26"/>
      <c r="B3" s="27" t="s">
        <v>2</v>
      </c>
      <c r="C3" s="27" t="s">
        <v>3</v>
      </c>
      <c r="D3" s="27" t="s">
        <v>4</v>
      </c>
    </row>
    <row r="4" spans="1:4" ht="15" customHeight="1">
      <c r="A4" s="26" t="s">
        <v>1</v>
      </c>
      <c r="B4" s="28"/>
      <c r="C4" s="29"/>
      <c r="D4" s="29"/>
    </row>
    <row r="5" spans="1:4" ht="15" customHeight="1">
      <c r="A5" s="26" t="s">
        <v>92</v>
      </c>
      <c r="B5" s="28"/>
      <c r="C5" s="29"/>
      <c r="D5" s="29"/>
    </row>
    <row r="6" spans="1:4" ht="15" customHeight="1">
      <c r="A6" s="26"/>
      <c r="B6" s="26"/>
      <c r="C6" s="29"/>
      <c r="D6" s="29"/>
    </row>
    <row r="7" ht="15" customHeight="1"/>
    <row r="8" ht="15" customHeight="1">
      <c r="A8" s="1" t="s">
        <v>5</v>
      </c>
    </row>
    <row r="9" ht="15" customHeight="1"/>
    <row r="10" spans="1:3" ht="15" customHeight="1">
      <c r="A10" s="26"/>
      <c r="B10" s="49" t="s">
        <v>6</v>
      </c>
      <c r="C10" s="49"/>
    </row>
    <row r="11" spans="1:3" ht="15" customHeight="1">
      <c r="A11" s="26"/>
      <c r="B11" s="27" t="s">
        <v>1</v>
      </c>
      <c r="C11" s="27" t="s">
        <v>92</v>
      </c>
    </row>
    <row r="12" spans="1:3" ht="15" customHeight="1">
      <c r="A12" s="26" t="s">
        <v>7</v>
      </c>
      <c r="B12" s="28"/>
      <c r="C12" s="28"/>
    </row>
    <row r="13" spans="1:3" ht="15" customHeight="1">
      <c r="A13" s="26" t="s">
        <v>8</v>
      </c>
      <c r="B13" s="26"/>
      <c r="C13" s="26"/>
    </row>
    <row r="14" spans="1:3" ht="15" customHeight="1">
      <c r="A14" s="26" t="s">
        <v>9</v>
      </c>
      <c r="B14" s="28"/>
      <c r="C14" s="28"/>
    </row>
    <row r="15" spans="1:3" ht="15" customHeight="1">
      <c r="A15" s="26" t="s">
        <v>10</v>
      </c>
      <c r="B15" s="26"/>
      <c r="C15" s="26"/>
    </row>
    <row r="16" spans="1:3" ht="15" customHeight="1">
      <c r="A16" s="30" t="s">
        <v>11</v>
      </c>
      <c r="B16" s="31"/>
      <c r="C16" s="31"/>
    </row>
    <row r="17" ht="15" customHeight="1"/>
    <row r="18" ht="15" customHeight="1">
      <c r="A18" s="1" t="s">
        <v>44</v>
      </c>
    </row>
    <row r="19" ht="15" customHeight="1"/>
    <row r="20" spans="1:6" ht="15" customHeight="1">
      <c r="A20" s="26"/>
      <c r="B20" s="27" t="s">
        <v>20</v>
      </c>
      <c r="C20" s="27" t="s">
        <v>93</v>
      </c>
      <c r="D20" s="27" t="s">
        <v>13</v>
      </c>
      <c r="E20" s="27" t="s">
        <v>14</v>
      </c>
      <c r="F20" s="27" t="s">
        <v>4</v>
      </c>
    </row>
    <row r="21" spans="1:6" ht="15" customHeight="1">
      <c r="A21" s="26" t="s">
        <v>39</v>
      </c>
      <c r="B21" s="26"/>
      <c r="C21" s="26"/>
      <c r="D21" s="26"/>
      <c r="E21" s="26"/>
      <c r="F21" s="26"/>
    </row>
    <row r="22" spans="1:6" ht="15" customHeight="1">
      <c r="A22" s="32" t="s">
        <v>1</v>
      </c>
      <c r="B22" s="28"/>
      <c r="C22" s="26"/>
      <c r="D22" s="28"/>
      <c r="E22" s="28"/>
      <c r="F22" s="26"/>
    </row>
    <row r="23" spans="1:6" ht="15" customHeight="1">
      <c r="A23" s="32" t="s">
        <v>92</v>
      </c>
      <c r="B23" s="26"/>
      <c r="C23" s="28"/>
      <c r="D23" s="28"/>
      <c r="E23" s="28"/>
      <c r="F23" s="26"/>
    </row>
    <row r="24" spans="1:6" ht="15" customHeight="1">
      <c r="A24" s="27" t="s">
        <v>4</v>
      </c>
      <c r="B24" s="31"/>
      <c r="C24" s="31"/>
      <c r="D24" s="31"/>
      <c r="E24" s="31"/>
      <c r="F24" s="26"/>
    </row>
    <row r="25" spans="1:6" ht="15" customHeight="1">
      <c r="A25" s="32" t="s">
        <v>42</v>
      </c>
      <c r="B25" s="26"/>
      <c r="C25" s="26"/>
      <c r="D25" s="26"/>
      <c r="E25" s="26"/>
      <c r="F25" s="26"/>
    </row>
    <row r="26" spans="1:6" ht="15" customHeight="1">
      <c r="A26" s="32" t="s">
        <v>43</v>
      </c>
      <c r="B26" s="28"/>
      <c r="C26" s="28"/>
      <c r="D26" s="28"/>
      <c r="E26" s="28"/>
      <c r="F26" s="26"/>
    </row>
    <row r="27" spans="1:6" ht="15" customHeight="1">
      <c r="A27" s="26" t="s">
        <v>23</v>
      </c>
      <c r="B27" s="26"/>
      <c r="C27" s="26"/>
      <c r="D27" s="26"/>
      <c r="E27" s="26"/>
      <c r="F27" s="26"/>
    </row>
    <row r="28" spans="1:6" ht="15" customHeight="1">
      <c r="A28" s="32" t="s">
        <v>42</v>
      </c>
      <c r="B28" s="29"/>
      <c r="C28" s="29"/>
      <c r="D28" s="29"/>
      <c r="E28" s="29"/>
      <c r="F28" s="29"/>
    </row>
    <row r="29" spans="1:6" ht="15" customHeight="1">
      <c r="A29" s="32" t="s">
        <v>43</v>
      </c>
      <c r="B29" s="29"/>
      <c r="C29" s="29"/>
      <c r="D29" s="29"/>
      <c r="E29" s="29"/>
      <c r="F29" s="29"/>
    </row>
    <row r="30" spans="1:6" ht="15" customHeight="1">
      <c r="A30" s="27" t="s">
        <v>4</v>
      </c>
      <c r="B30" s="33"/>
      <c r="C30" s="33"/>
      <c r="D30" s="33"/>
      <c r="E30" s="33"/>
      <c r="F30" s="33"/>
    </row>
    <row r="31" ht="15" customHeight="1"/>
    <row r="32" ht="15" customHeight="1">
      <c r="A32" s="1" t="s">
        <v>45</v>
      </c>
    </row>
    <row r="33" ht="15" customHeight="1"/>
    <row r="34" spans="1:6" ht="15" customHeight="1">
      <c r="A34" s="26"/>
      <c r="B34" s="27" t="s">
        <v>20</v>
      </c>
      <c r="C34" s="27" t="s">
        <v>93</v>
      </c>
      <c r="D34" s="27" t="s">
        <v>13</v>
      </c>
      <c r="E34" s="27" t="s">
        <v>14</v>
      </c>
      <c r="F34" s="27" t="s">
        <v>4</v>
      </c>
    </row>
    <row r="35" spans="1:6" ht="15" customHeight="1">
      <c r="A35" s="26" t="s">
        <v>48</v>
      </c>
      <c r="B35" s="28"/>
      <c r="C35" s="28"/>
      <c r="D35" s="28"/>
      <c r="E35" s="28"/>
      <c r="F35" s="28"/>
    </row>
    <row r="36" spans="1:6" ht="15" customHeight="1">
      <c r="A36" s="26" t="s">
        <v>47</v>
      </c>
      <c r="B36" s="26"/>
      <c r="C36" s="26"/>
      <c r="D36" s="26"/>
      <c r="E36" s="26"/>
      <c r="F36" s="26"/>
    </row>
    <row r="37" spans="1:6" ht="15" customHeight="1">
      <c r="A37" s="26" t="s">
        <v>49</v>
      </c>
      <c r="B37" s="28"/>
      <c r="C37" s="28"/>
      <c r="D37" s="28"/>
      <c r="E37" s="28"/>
      <c r="F37" s="28"/>
    </row>
    <row r="38" spans="1:6" ht="15" customHeight="1">
      <c r="A38" s="26" t="s">
        <v>46</v>
      </c>
      <c r="B38" s="26"/>
      <c r="C38" s="26"/>
      <c r="D38" s="26"/>
      <c r="E38" s="26"/>
      <c r="F38" s="26"/>
    </row>
    <row r="39" spans="1:6" ht="15" customHeight="1">
      <c r="A39" s="30" t="s">
        <v>50</v>
      </c>
      <c r="B39" s="31"/>
      <c r="C39" s="31"/>
      <c r="D39" s="31"/>
      <c r="E39" s="31"/>
      <c r="F39" s="31"/>
    </row>
    <row r="40" spans="1:6" ht="15" customHeight="1">
      <c r="A40" s="26" t="s">
        <v>51</v>
      </c>
      <c r="B40" s="29"/>
      <c r="C40" s="29"/>
      <c r="D40" s="29"/>
      <c r="E40" s="29"/>
      <c r="F40" s="29"/>
    </row>
    <row r="41" spans="1:6" ht="15" customHeight="1">
      <c r="A41" s="30" t="s">
        <v>53</v>
      </c>
      <c r="B41" s="33"/>
      <c r="C41" s="33"/>
      <c r="D41" s="33"/>
      <c r="E41" s="33"/>
      <c r="F41" s="33"/>
    </row>
    <row r="42" ht="15" customHeight="1"/>
    <row r="43" ht="15" customHeight="1">
      <c r="A43" s="1" t="s">
        <v>77</v>
      </c>
    </row>
    <row r="44" ht="15" customHeight="1"/>
    <row r="45" spans="1:6" ht="15" customHeight="1">
      <c r="A45" s="27"/>
      <c r="B45" s="27" t="s">
        <v>17</v>
      </c>
      <c r="C45" s="27" t="s">
        <v>24</v>
      </c>
      <c r="D45" s="27" t="s">
        <v>54</v>
      </c>
      <c r="E45" s="27" t="s">
        <v>25</v>
      </c>
      <c r="F45" s="27" t="s">
        <v>4</v>
      </c>
    </row>
    <row r="46" spans="1:6" ht="15" customHeight="1">
      <c r="A46" s="26" t="s">
        <v>1</v>
      </c>
      <c r="B46" s="28"/>
      <c r="C46" s="28"/>
      <c r="D46" s="28"/>
      <c r="E46" s="29"/>
      <c r="F46" s="29"/>
    </row>
    <row r="47" spans="1:6" ht="15" customHeight="1">
      <c r="A47" s="26" t="s">
        <v>92</v>
      </c>
      <c r="B47" s="28"/>
      <c r="C47" s="28"/>
      <c r="D47" s="28"/>
      <c r="E47" s="29"/>
      <c r="F47" s="29"/>
    </row>
    <row r="48" spans="1:6" ht="15" customHeight="1">
      <c r="A48" s="27" t="s">
        <v>4</v>
      </c>
      <c r="B48" s="30"/>
      <c r="C48" s="30"/>
      <c r="D48" s="31"/>
      <c r="E48" s="30"/>
      <c r="F48" s="33"/>
    </row>
    <row r="49" ht="15" customHeight="1"/>
    <row r="50" ht="15" customHeight="1">
      <c r="A50" s="1" t="s">
        <v>62</v>
      </c>
    </row>
    <row r="51" ht="15" customHeight="1"/>
    <row r="52" ht="15" customHeight="1">
      <c r="A52" s="41"/>
    </row>
    <row r="53" spans="1:5" ht="15" customHeight="1">
      <c r="A53" s="26"/>
      <c r="B53" s="27" t="s">
        <v>56</v>
      </c>
      <c r="C53" s="27" t="s">
        <v>57</v>
      </c>
      <c r="D53" s="27" t="s">
        <v>58</v>
      </c>
      <c r="E53" s="27" t="s">
        <v>4</v>
      </c>
    </row>
    <row r="54" spans="1:5" ht="15" customHeight="1">
      <c r="A54" s="26" t="s">
        <v>55</v>
      </c>
      <c r="B54" s="27"/>
      <c r="C54" s="27"/>
      <c r="D54" s="27"/>
      <c r="E54" s="27"/>
    </row>
    <row r="55" spans="1:5" ht="15" customHeight="1">
      <c r="A55" s="32" t="s">
        <v>1</v>
      </c>
      <c r="B55" s="26"/>
      <c r="C55" s="28"/>
      <c r="D55" s="29"/>
      <c r="E55" s="29"/>
    </row>
    <row r="56" spans="1:5" ht="15" customHeight="1">
      <c r="A56" s="32" t="s">
        <v>92</v>
      </c>
      <c r="B56" s="26"/>
      <c r="C56" s="28"/>
      <c r="D56" s="29"/>
      <c r="E56" s="29"/>
    </row>
    <row r="57" spans="1:5" ht="15" customHeight="1">
      <c r="A57" s="42" t="s">
        <v>4</v>
      </c>
      <c r="B57" s="26"/>
      <c r="C57" s="26"/>
      <c r="D57" s="26"/>
      <c r="E57" s="29"/>
    </row>
    <row r="58" spans="1:5" ht="15" customHeight="1">
      <c r="A58" s="26" t="s">
        <v>60</v>
      </c>
      <c r="B58" s="26"/>
      <c r="C58" s="26"/>
      <c r="D58" s="26"/>
      <c r="E58" s="29"/>
    </row>
    <row r="59" spans="1:5" ht="15" customHeight="1">
      <c r="A59" s="27" t="s">
        <v>61</v>
      </c>
      <c r="B59" s="30"/>
      <c r="C59" s="30"/>
      <c r="D59" s="30"/>
      <c r="E59" s="33"/>
    </row>
    <row r="60" spans="1:5" ht="15" customHeight="1">
      <c r="A60" s="8"/>
      <c r="B60" s="1"/>
      <c r="C60" s="1"/>
      <c r="D60" s="17"/>
      <c r="E60" s="18"/>
    </row>
    <row r="61" spans="1:5" ht="15" customHeight="1">
      <c r="A61" s="34" t="s">
        <v>69</v>
      </c>
      <c r="B61" s="1"/>
      <c r="C61" s="1"/>
      <c r="D61" s="17"/>
      <c r="E61" s="18"/>
    </row>
    <row r="62" spans="1:5" ht="15" customHeight="1">
      <c r="A62" s="35" t="s">
        <v>70</v>
      </c>
      <c r="B62" s="27"/>
      <c r="C62" s="8"/>
      <c r="D62" s="17"/>
      <c r="E62" s="18"/>
    </row>
    <row r="63" spans="1:5" ht="15" customHeight="1">
      <c r="A63" s="36" t="s">
        <v>1</v>
      </c>
      <c r="B63" s="28"/>
      <c r="C63" s="14"/>
      <c r="D63" s="17"/>
      <c r="E63" s="18"/>
    </row>
    <row r="64" spans="1:5" ht="15" customHeight="1">
      <c r="A64" s="36" t="s">
        <v>92</v>
      </c>
      <c r="B64" s="28"/>
      <c r="C64" s="1"/>
      <c r="D64" s="17"/>
      <c r="E64" s="18"/>
    </row>
    <row r="65" spans="1:5" ht="15" customHeight="1">
      <c r="A65" s="37" t="s">
        <v>4</v>
      </c>
      <c r="B65" s="28"/>
      <c r="C65" s="1"/>
      <c r="D65" s="17"/>
      <c r="E65" s="18"/>
    </row>
    <row r="66" spans="1:5" ht="15" customHeight="1">
      <c r="A66" s="27" t="s">
        <v>68</v>
      </c>
      <c r="B66" s="33"/>
      <c r="C66" s="1"/>
      <c r="D66" s="17"/>
      <c r="E66" s="18"/>
    </row>
    <row r="67" spans="1:5" ht="15" customHeight="1">
      <c r="A67" s="25"/>
      <c r="B67" s="18"/>
      <c r="C67" s="1"/>
      <c r="D67" s="17"/>
      <c r="E67" s="18"/>
    </row>
    <row r="68" ht="15" customHeight="1">
      <c r="A68" s="1" t="s">
        <v>73</v>
      </c>
    </row>
    <row r="69" ht="15" customHeight="1"/>
    <row r="70" spans="1:6" ht="15" customHeight="1">
      <c r="A70" s="26"/>
      <c r="B70" s="49" t="s">
        <v>51</v>
      </c>
      <c r="C70" s="49" t="s">
        <v>1</v>
      </c>
      <c r="D70" s="49"/>
      <c r="E70" s="49" t="s">
        <v>92</v>
      </c>
      <c r="F70" s="49"/>
    </row>
    <row r="71" spans="1:6" ht="15" customHeight="1">
      <c r="A71" s="26"/>
      <c r="B71" s="49"/>
      <c r="C71" s="27" t="s">
        <v>63</v>
      </c>
      <c r="D71" s="27" t="s">
        <v>64</v>
      </c>
      <c r="E71" s="27" t="s">
        <v>63</v>
      </c>
      <c r="F71" s="27" t="s">
        <v>64</v>
      </c>
    </row>
    <row r="72" spans="1:6" ht="15" customHeight="1">
      <c r="A72" s="26" t="s">
        <v>12</v>
      </c>
      <c r="B72" s="26"/>
      <c r="C72" s="26"/>
      <c r="D72" s="29"/>
      <c r="E72" s="26"/>
      <c r="F72" s="29"/>
    </row>
    <row r="73" spans="1:6" ht="15" customHeight="1">
      <c r="A73" s="26" t="s">
        <v>13</v>
      </c>
      <c r="B73" s="26"/>
      <c r="C73" s="26"/>
      <c r="D73" s="29"/>
      <c r="E73" s="26"/>
      <c r="F73" s="29"/>
    </row>
    <row r="74" spans="1:6" ht="15" customHeight="1">
      <c r="A74" s="26" t="s">
        <v>14</v>
      </c>
      <c r="B74" s="26"/>
      <c r="C74" s="26"/>
      <c r="D74" s="29"/>
      <c r="E74" s="26"/>
      <c r="F74" s="29"/>
    </row>
    <row r="75" spans="1:6" ht="15" customHeight="1">
      <c r="A75" s="26" t="s">
        <v>65</v>
      </c>
      <c r="B75" s="29"/>
      <c r="C75" s="26"/>
      <c r="D75" s="29"/>
      <c r="E75" s="26"/>
      <c r="F75" s="29"/>
    </row>
    <row r="76" spans="1:6" ht="15" customHeight="1">
      <c r="A76" s="26" t="s">
        <v>66</v>
      </c>
      <c r="B76" s="29"/>
      <c r="C76" s="26"/>
      <c r="D76" s="29"/>
      <c r="E76" s="26"/>
      <c r="F76" s="29"/>
    </row>
    <row r="77" spans="1:6" ht="15" customHeight="1">
      <c r="A77" s="26" t="s">
        <v>67</v>
      </c>
      <c r="B77" s="29"/>
      <c r="C77" s="26"/>
      <c r="D77" s="29"/>
      <c r="E77" s="26"/>
      <c r="F77" s="29"/>
    </row>
    <row r="78" spans="1:6" ht="15" customHeight="1">
      <c r="A78" s="27" t="s">
        <v>71</v>
      </c>
      <c r="B78" s="30"/>
      <c r="C78" s="30"/>
      <c r="D78" s="33"/>
      <c r="E78" s="30"/>
      <c r="F78" s="33"/>
    </row>
    <row r="79" spans="4:6" ht="15" customHeight="1">
      <c r="D79" s="3"/>
      <c r="F79" s="3"/>
    </row>
    <row r="80" ht="15" customHeight="1">
      <c r="A80" s="1" t="s">
        <v>72</v>
      </c>
    </row>
    <row r="81" ht="15" customHeight="1"/>
    <row r="82" spans="1:5" ht="15" customHeight="1">
      <c r="A82" s="26"/>
      <c r="B82" s="27" t="s">
        <v>17</v>
      </c>
      <c r="C82" s="27" t="s">
        <v>51</v>
      </c>
      <c r="D82" s="27" t="s">
        <v>76</v>
      </c>
      <c r="E82" s="27" t="s">
        <v>4</v>
      </c>
    </row>
    <row r="83" spans="1:5" ht="15" customHeight="1">
      <c r="A83" s="38" t="s">
        <v>21</v>
      </c>
      <c r="B83" s="26"/>
      <c r="C83" s="26"/>
      <c r="D83" s="26"/>
      <c r="E83" s="26"/>
    </row>
    <row r="84" spans="1:5" ht="15" customHeight="1">
      <c r="A84" s="32" t="s">
        <v>20</v>
      </c>
      <c r="B84" s="26"/>
      <c r="C84" s="29"/>
      <c r="D84" s="29"/>
      <c r="E84" s="26"/>
    </row>
    <row r="85" spans="1:5" ht="15" customHeight="1">
      <c r="A85" s="32" t="s">
        <v>93</v>
      </c>
      <c r="B85" s="26"/>
      <c r="C85" s="29"/>
      <c r="D85" s="29"/>
      <c r="E85" s="26"/>
    </row>
    <row r="86" spans="1:5" ht="15" customHeight="1">
      <c r="A86" s="32" t="s">
        <v>13</v>
      </c>
      <c r="B86" s="26"/>
      <c r="C86" s="29"/>
      <c r="D86" s="29"/>
      <c r="E86" s="26"/>
    </row>
    <row r="87" spans="1:5" ht="15" customHeight="1">
      <c r="A87" s="32" t="s">
        <v>14</v>
      </c>
      <c r="B87" s="26"/>
      <c r="C87" s="29"/>
      <c r="D87" s="29"/>
      <c r="E87" s="29"/>
    </row>
    <row r="88" spans="1:5" ht="15" customHeight="1">
      <c r="A88" s="38" t="s">
        <v>74</v>
      </c>
      <c r="B88" s="26"/>
      <c r="C88" s="26"/>
      <c r="D88" s="26"/>
      <c r="E88" s="26"/>
    </row>
    <row r="89" spans="1:5" ht="15" customHeight="1">
      <c r="A89" s="32" t="s">
        <v>1</v>
      </c>
      <c r="B89" s="26"/>
      <c r="C89" s="29"/>
      <c r="D89" s="29"/>
      <c r="E89" s="26"/>
    </row>
    <row r="90" spans="1:5" ht="15" customHeight="1">
      <c r="A90" s="32" t="s">
        <v>92</v>
      </c>
      <c r="B90" s="26"/>
      <c r="C90" s="29"/>
      <c r="D90" s="29"/>
      <c r="E90" s="29"/>
    </row>
    <row r="91" spans="1:5" ht="15" customHeight="1">
      <c r="A91" s="27" t="s">
        <v>4</v>
      </c>
      <c r="B91" s="30"/>
      <c r="C91" s="30"/>
      <c r="D91" s="30"/>
      <c r="E91" s="33"/>
    </row>
    <row r="92" ht="15" customHeight="1"/>
    <row r="93" ht="15" customHeight="1">
      <c r="A93" s="1" t="s">
        <v>75</v>
      </c>
    </row>
    <row r="94" ht="15" customHeight="1"/>
    <row r="95" spans="1:3" ht="15" customHeight="1">
      <c r="A95" s="26"/>
      <c r="B95" s="27" t="s">
        <v>76</v>
      </c>
      <c r="C95" s="27" t="s">
        <v>4</v>
      </c>
    </row>
    <row r="96" spans="1:3" ht="15" customHeight="1">
      <c r="A96" s="26" t="s">
        <v>19</v>
      </c>
      <c r="B96" s="26"/>
      <c r="C96" s="29"/>
    </row>
    <row r="97" spans="1:3" ht="15" customHeight="1">
      <c r="A97" s="26" t="s">
        <v>21</v>
      </c>
      <c r="B97" s="29"/>
      <c r="C97" s="26"/>
    </row>
    <row r="98" spans="1:3" ht="15" customHeight="1">
      <c r="A98" s="26" t="s">
        <v>65</v>
      </c>
      <c r="B98" s="29"/>
      <c r="C98" s="26"/>
    </row>
    <row r="99" spans="1:3" ht="15" customHeight="1">
      <c r="A99" s="26" t="s">
        <v>27</v>
      </c>
      <c r="B99" s="29"/>
      <c r="C99" s="26"/>
    </row>
    <row r="100" spans="1:3" ht="15" customHeight="1">
      <c r="A100" s="26" t="s">
        <v>78</v>
      </c>
      <c r="B100" s="26"/>
      <c r="C100" s="29"/>
    </row>
    <row r="101" spans="1:3" ht="15" customHeight="1">
      <c r="A101" s="26" t="s">
        <v>90</v>
      </c>
      <c r="B101" s="26"/>
      <c r="C101" s="29"/>
    </row>
    <row r="102" spans="1:3" ht="15" customHeight="1">
      <c r="A102" s="26" t="s">
        <v>79</v>
      </c>
      <c r="B102" s="26"/>
      <c r="C102" s="29"/>
    </row>
    <row r="103" spans="1:3" ht="15" customHeight="1">
      <c r="A103" s="26" t="s">
        <v>80</v>
      </c>
      <c r="B103" s="26"/>
      <c r="C103" s="29"/>
    </row>
    <row r="104" ht="15" customHeight="1"/>
    <row r="105" ht="15" customHeight="1">
      <c r="A105" s="1" t="s">
        <v>82</v>
      </c>
    </row>
    <row r="106" ht="15" customHeight="1"/>
    <row r="107" spans="1:2" ht="15" customHeight="1">
      <c r="A107" s="26" t="s">
        <v>52</v>
      </c>
      <c r="B107" s="29"/>
    </row>
    <row r="108" ht="15" customHeight="1"/>
    <row r="109" ht="15" customHeight="1">
      <c r="A109" s="1" t="s">
        <v>81</v>
      </c>
    </row>
    <row r="110" ht="15" customHeight="1"/>
    <row r="111" spans="1:2" ht="15" customHeight="1">
      <c r="A111" s="26" t="s">
        <v>52</v>
      </c>
      <c r="B111" s="29"/>
    </row>
    <row r="112" ht="15" customHeight="1"/>
    <row r="113" ht="15" customHeight="1">
      <c r="A113" s="1" t="s">
        <v>83</v>
      </c>
    </row>
    <row r="114" ht="15" customHeight="1"/>
    <row r="115" spans="1:2" ht="15" customHeight="1">
      <c r="A115" s="26" t="s">
        <v>52</v>
      </c>
      <c r="B115" s="29"/>
    </row>
    <row r="116" ht="15" customHeight="1"/>
    <row r="117" ht="15" customHeight="1">
      <c r="A117" s="1" t="s">
        <v>84</v>
      </c>
    </row>
    <row r="118" ht="15" customHeight="1"/>
    <row r="119" spans="1:2" ht="15" customHeight="1">
      <c r="A119" s="26"/>
      <c r="B119" s="27" t="s">
        <v>4</v>
      </c>
    </row>
    <row r="120" spans="1:2" ht="15" customHeight="1">
      <c r="A120" s="26" t="s">
        <v>16</v>
      </c>
      <c r="B120" s="29"/>
    </row>
    <row r="121" spans="1:2" ht="15" customHeight="1">
      <c r="A121" s="26" t="s">
        <v>80</v>
      </c>
      <c r="B121" s="29"/>
    </row>
    <row r="122" spans="1:2" ht="15" customHeight="1">
      <c r="A122" s="44" t="s">
        <v>91</v>
      </c>
      <c r="B122" s="29"/>
    </row>
    <row r="123" spans="1:2" ht="15" customHeight="1">
      <c r="A123" s="43" t="s">
        <v>85</v>
      </c>
      <c r="B123" s="26"/>
    </row>
    <row r="124" spans="1:2" ht="15" customHeight="1">
      <c r="A124" s="43" t="s">
        <v>86</v>
      </c>
      <c r="B124" s="26"/>
    </row>
    <row r="125" spans="1:2" ht="15" customHeight="1">
      <c r="A125" s="43" t="s">
        <v>87</v>
      </c>
      <c r="B125" s="29"/>
    </row>
    <row r="126" spans="1:2" ht="15" customHeight="1">
      <c r="A126" s="27" t="s">
        <v>88</v>
      </c>
      <c r="B126" s="33"/>
    </row>
  </sheetData>
  <sheetProtection/>
  <mergeCells count="4">
    <mergeCell ref="B10:C10"/>
    <mergeCell ref="B70:B71"/>
    <mergeCell ref="C70:D70"/>
    <mergeCell ref="E70:F70"/>
  </mergeCells>
  <printOptions horizontalCentered="1"/>
  <pageMargins left="0.31496062992125984" right="0.7480314960629921" top="0.4724409448818898" bottom="0.5118110236220472" header="0" footer="0"/>
  <pageSetup fitToHeight="3" horizontalDpi="600" verticalDpi="600" orientation="portrait" paperSize="9" scale="84" r:id="rId1"/>
  <headerFooter alignWithMargins="0">
    <oddHeader>&amp;LUTL-ISEG&amp;CPGD-CGFE&amp;RPlaneamento e Controlo Orçamental</oddHeader>
    <oddFooter>&amp;L&amp;A&amp;R&amp;P</oddFooter>
  </headerFooter>
  <rowBreaks count="2" manualBreakCount="2">
    <brk id="60" max="255" man="1"/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Rino Vieira</dc:creator>
  <cp:keywords/>
  <dc:description/>
  <cp:lastModifiedBy>Alcino Tiago Goncalves</cp:lastModifiedBy>
  <cp:lastPrinted>2009-11-03T11:34:18Z</cp:lastPrinted>
  <dcterms:created xsi:type="dcterms:W3CDTF">2008-06-24T11:20:01Z</dcterms:created>
  <dcterms:modified xsi:type="dcterms:W3CDTF">2015-09-22T12:57:10Z</dcterms:modified>
  <cp:category/>
  <cp:version/>
  <cp:contentType/>
  <cp:contentStatus/>
</cp:coreProperties>
</file>