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scalidade 2017\irC\"/>
    </mc:Choice>
  </mc:AlternateContent>
  <bookViews>
    <workbookView xWindow="240" yWindow="60" windowWidth="20115" windowHeight="8010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1" i="2"/>
  <c r="A10" i="2"/>
  <c r="G12" i="2"/>
  <c r="G13" i="2"/>
  <c r="G14" i="2" s="1"/>
  <c r="G15" i="2" s="1"/>
  <c r="G16" i="2" s="1"/>
  <c r="G17" i="2" s="1"/>
  <c r="G11" i="2"/>
  <c r="G10" i="2"/>
  <c r="H17" i="2"/>
  <c r="F17" i="2"/>
  <c r="E17" i="2"/>
  <c r="D17" i="2"/>
  <c r="C17" i="2"/>
  <c r="B17" i="2"/>
  <c r="F16" i="2"/>
  <c r="H16" i="2" s="1"/>
  <c r="E16" i="2"/>
  <c r="C16" i="2"/>
  <c r="B16" i="2"/>
  <c r="F15" i="2"/>
  <c r="H15" i="2"/>
  <c r="E15" i="2"/>
  <c r="C15" i="2"/>
  <c r="B15" i="2"/>
  <c r="F14" i="2"/>
  <c r="H14" i="2" s="1"/>
  <c r="E14" i="2"/>
  <c r="C14" i="2"/>
  <c r="B14" i="2"/>
  <c r="H13" i="2"/>
  <c r="F13" i="2"/>
  <c r="E13" i="2"/>
  <c r="C13" i="2"/>
  <c r="B13" i="2"/>
  <c r="H12" i="2"/>
  <c r="F12" i="2"/>
  <c r="E12" i="2"/>
  <c r="C12" i="2"/>
  <c r="B12" i="2"/>
  <c r="H11" i="2"/>
  <c r="F11" i="2"/>
  <c r="E11" i="2"/>
  <c r="C11" i="2"/>
  <c r="B11" i="2"/>
  <c r="F10" i="2"/>
  <c r="H10" i="2" s="1"/>
  <c r="E10" i="2"/>
  <c r="C10" i="2"/>
  <c r="B10" i="2"/>
  <c r="B6" i="2"/>
  <c r="B5" i="2"/>
  <c r="B4" i="2"/>
  <c r="D14" i="2" l="1"/>
  <c r="D12" i="2"/>
  <c r="D16" i="2"/>
  <c r="D15" i="2"/>
  <c r="D13" i="2"/>
  <c r="D11" i="2"/>
  <c r="D10" i="2"/>
  <c r="B57" i="1"/>
  <c r="D57" i="1" s="1"/>
  <c r="B53" i="1"/>
  <c r="E57" i="1" s="1"/>
  <c r="E58" i="1" s="1"/>
  <c r="E59" i="1" s="1"/>
  <c r="E60" i="1" s="1"/>
  <c r="E61" i="1" s="1"/>
  <c r="E62" i="1" s="1"/>
  <c r="E63" i="1" s="1"/>
  <c r="E64" i="1" s="1"/>
  <c r="B43" i="1"/>
  <c r="D43" i="1" s="1"/>
  <c r="B40" i="1"/>
  <c r="C43" i="1" s="1"/>
  <c r="B39" i="1"/>
  <c r="E43" i="1" s="1"/>
  <c r="E44" i="1" s="1"/>
  <c r="E45" i="1" s="1"/>
  <c r="E46" i="1" s="1"/>
  <c r="E47" i="1" s="1"/>
  <c r="E48" i="1" s="1"/>
  <c r="E49" i="1" s="1"/>
  <c r="B30" i="1"/>
  <c r="D30" i="1" s="1"/>
  <c r="B26" i="1"/>
  <c r="E30" i="1" s="1"/>
  <c r="E31" i="1" s="1"/>
  <c r="E32" i="1" s="1"/>
  <c r="E33" i="1" s="1"/>
  <c r="E34" i="1" s="1"/>
  <c r="E35" i="1" s="1"/>
  <c r="B4" i="1"/>
  <c r="D18" i="1"/>
  <c r="B18" i="1"/>
  <c r="B14" i="1"/>
  <c r="E18" i="1" s="1"/>
  <c r="E19" i="1" s="1"/>
  <c r="E20" i="1" s="1"/>
  <c r="E21" i="1" s="1"/>
  <c r="E22" i="1" s="1"/>
  <c r="E7" i="1"/>
  <c r="E8" i="1" s="1"/>
  <c r="E9" i="1" s="1"/>
  <c r="E10" i="1" s="1"/>
  <c r="B3" i="1"/>
  <c r="D7" i="1"/>
  <c r="B7" i="1"/>
  <c r="F43" i="1" l="1"/>
  <c r="B15" i="1"/>
  <c r="C18" i="1" s="1"/>
  <c r="F18" i="1" s="1"/>
  <c r="G18" i="1" s="1"/>
  <c r="B19" i="1" s="1"/>
  <c r="D19" i="1" s="1"/>
  <c r="B54" i="1"/>
  <c r="C57" i="1" s="1"/>
  <c r="F57" i="1" s="1"/>
  <c r="G57" i="1" s="1"/>
  <c r="B58" i="1" s="1"/>
  <c r="G43" i="1"/>
  <c r="B44" i="1" s="1"/>
  <c r="G30" i="1"/>
  <c r="B31" i="1" s="1"/>
  <c r="B27" i="1"/>
  <c r="C30" i="1" s="1"/>
  <c r="F30" i="1" s="1"/>
  <c r="C7" i="1"/>
  <c r="F7" i="1" l="1"/>
  <c r="G7" i="1" s="1"/>
  <c r="B8" i="1" s="1"/>
  <c r="C58" i="1"/>
  <c r="D58" i="1"/>
  <c r="C44" i="1"/>
  <c r="D44" i="1"/>
  <c r="C31" i="1"/>
  <c r="D31" i="1"/>
  <c r="C19" i="1"/>
  <c r="F19" i="1" s="1"/>
  <c r="D8" i="1" l="1"/>
  <c r="C8" i="1"/>
  <c r="F8" i="1" s="1"/>
  <c r="G8" i="1" s="1"/>
  <c r="B9" i="1" s="1"/>
  <c r="C9" i="1" s="1"/>
  <c r="F31" i="1"/>
  <c r="F44" i="1"/>
  <c r="F58" i="1"/>
  <c r="G58" i="1" s="1"/>
  <c r="B59" i="1" s="1"/>
  <c r="G44" i="1"/>
  <c r="B45" i="1" s="1"/>
  <c r="G19" i="1"/>
  <c r="B20" i="1" s="1"/>
  <c r="G31" i="1"/>
  <c r="B32" i="1" s="1"/>
  <c r="D59" i="1" l="1"/>
  <c r="C59" i="1"/>
  <c r="F59" i="1" s="1"/>
  <c r="G59" i="1" s="1"/>
  <c r="B60" i="1" s="1"/>
  <c r="D20" i="1"/>
  <c r="C20" i="1"/>
  <c r="D9" i="1"/>
  <c r="F9" i="1" s="1"/>
  <c r="C45" i="1"/>
  <c r="D45" i="1"/>
  <c r="C32" i="1"/>
  <c r="D32" i="1"/>
  <c r="F20" i="1" l="1"/>
  <c r="C60" i="1"/>
  <c r="D60" i="1"/>
  <c r="F45" i="1"/>
  <c r="G45" i="1" s="1"/>
  <c r="B46" i="1" s="1"/>
  <c r="F32" i="1"/>
  <c r="G32" i="1" s="1"/>
  <c r="B33" i="1" s="1"/>
  <c r="C33" i="1" s="1"/>
  <c r="G20" i="1"/>
  <c r="B21" i="1" s="1"/>
  <c r="G9" i="1"/>
  <c r="B10" i="1" s="1"/>
  <c r="F60" i="1" l="1"/>
  <c r="G60" i="1" s="1"/>
  <c r="B61" i="1" s="1"/>
  <c r="D21" i="1"/>
  <c r="C21" i="1"/>
  <c r="D10" i="1"/>
  <c r="C10" i="1"/>
  <c r="F10" i="1" s="1"/>
  <c r="D33" i="1"/>
  <c r="F33" i="1" s="1"/>
  <c r="C46" i="1"/>
  <c r="D46" i="1"/>
  <c r="C61" i="1" l="1"/>
  <c r="D61" i="1"/>
  <c r="F46" i="1"/>
  <c r="G46" i="1" s="1"/>
  <c r="B47" i="1" s="1"/>
  <c r="G33" i="1"/>
  <c r="B34" i="1" s="1"/>
  <c r="F21" i="1"/>
  <c r="G21" i="1" s="1"/>
  <c r="B22" i="1" s="1"/>
  <c r="G10" i="1"/>
  <c r="F61" i="1" l="1"/>
  <c r="G61" i="1" s="1"/>
  <c r="B62" i="1" s="1"/>
  <c r="C62" i="1" s="1"/>
  <c r="F62" i="1" s="1"/>
  <c r="G62" i="1" s="1"/>
  <c r="B63" i="1" s="1"/>
  <c r="D62" i="1"/>
  <c r="D34" i="1"/>
  <c r="C34" i="1"/>
  <c r="F34" i="1" s="1"/>
  <c r="C22" i="1"/>
  <c r="D22" i="1"/>
  <c r="C47" i="1"/>
  <c r="D47" i="1"/>
  <c r="D63" i="1" l="1"/>
  <c r="C63" i="1"/>
  <c r="F47" i="1"/>
  <c r="G47" i="1" s="1"/>
  <c r="B48" i="1" s="1"/>
  <c r="G34" i="1"/>
  <c r="B35" i="1" s="1"/>
  <c r="C35" i="1" s="1"/>
  <c r="F22" i="1"/>
  <c r="G22" i="1" s="1"/>
  <c r="F63" i="1" l="1"/>
  <c r="G63" i="1" s="1"/>
  <c r="B64" i="1" s="1"/>
  <c r="D48" i="1"/>
  <c r="C48" i="1"/>
  <c r="D35" i="1"/>
  <c r="F35" i="1" s="1"/>
  <c r="D64" i="1" l="1"/>
  <c r="F64" i="1" s="1"/>
  <c r="C64" i="1"/>
  <c r="F48" i="1"/>
  <c r="G48" i="1" s="1"/>
  <c r="B49" i="1" s="1"/>
  <c r="G35" i="1"/>
  <c r="G64" i="1" l="1"/>
  <c r="C49" i="1"/>
  <c r="G49" i="1" s="1"/>
  <c r="D49" i="1"/>
  <c r="F49" i="1" s="1"/>
</calcChain>
</file>

<file path=xl/sharedStrings.xml><?xml version="1.0" encoding="utf-8"?>
<sst xmlns="http://schemas.openxmlformats.org/spreadsheetml/2006/main" count="70" uniqueCount="22">
  <si>
    <t>Valor aquisição</t>
  </si>
  <si>
    <t>Período máximo vida útil</t>
  </si>
  <si>
    <t>Período de tributação</t>
  </si>
  <si>
    <t>Taxa aplicável no método das QD</t>
  </si>
  <si>
    <t>QC para VU adicional</t>
  </si>
  <si>
    <t>Quota mínima</t>
  </si>
  <si>
    <t>Quota praticada</t>
  </si>
  <si>
    <t>VLC final</t>
  </si>
  <si>
    <t>VLC inicial</t>
  </si>
  <si>
    <t>Quota decrescente</t>
  </si>
  <si>
    <t>Taxa máxima prevista</t>
  </si>
  <si>
    <t>V0</t>
  </si>
  <si>
    <t>t</t>
  </si>
  <si>
    <t>PVU MAX</t>
  </si>
  <si>
    <t>PVU MIN</t>
  </si>
  <si>
    <t>t mínima</t>
  </si>
  <si>
    <t>j</t>
  </si>
  <si>
    <t>Ano tributação</t>
  </si>
  <si>
    <t>Ano aquisição</t>
  </si>
  <si>
    <t>VLC início período</t>
  </si>
  <si>
    <t>VLC fim período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</si>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</sst>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10" fontId="0" fillId="0" borderId="0" xfId="1" applyNumberFormat="1" applyFont="1"/>
    <xf numFmtId="164" fontId="0" fillId="0" borderId="0" xfId="1" applyNumberFormat="1" applyFont="1"/>
    <xf numFmtId="44" fontId="0" fillId="0" borderId="0" xfId="2" applyFont="1"/>
    <xf numFmtId="44" fontId="0" fillId="0" borderId="0" xfId="0" applyNumberForma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8" zoomScale="145" zoomScaleNormal="145" workbookViewId="0">
      <selection activeCell="B52" sqref="B52"/>
    </sheetView>
  </sheetViews>
  <sheetFormatPr defaultRowHeight="15" x14ac:dyDescent="0.25"/>
  <cols>
    <col min="1" max="1" width="30.7109375" bestFit="1" customWidth="1"/>
    <col min="2" max="2" width="12.140625" bestFit="1" customWidth="1"/>
    <col min="3" max="3" width="18.140625" bestFit="1" customWidth="1"/>
    <col min="4" max="4" width="19.7109375" bestFit="1" customWidth="1"/>
    <col min="5" max="5" width="13.7109375" bestFit="1" customWidth="1"/>
    <col min="6" max="6" width="15.28515625" bestFit="1" customWidth="1"/>
    <col min="7" max="7" width="9.140625" bestFit="1" customWidth="1"/>
  </cols>
  <sheetData>
    <row r="1" spans="1:7" x14ac:dyDescent="0.25">
      <c r="A1" t="s">
        <v>0</v>
      </c>
      <c r="B1" s="1">
        <v>1</v>
      </c>
    </row>
    <row r="2" spans="1:7" x14ac:dyDescent="0.25">
      <c r="A2" t="s">
        <v>1</v>
      </c>
      <c r="B2">
        <v>4</v>
      </c>
    </row>
    <row r="3" spans="1:7" x14ac:dyDescent="0.25">
      <c r="A3" t="s">
        <v>10</v>
      </c>
      <c r="B3" s="2">
        <f>1/B2</f>
        <v>0.25</v>
      </c>
    </row>
    <row r="4" spans="1:7" x14ac:dyDescent="0.25">
      <c r="A4" t="s">
        <v>3</v>
      </c>
      <c r="B4" s="2">
        <f>+IF(B2&lt;5,B3*1.5,IF(B2=5,B3*2,IF(B2=6,B3*2,IF(B2&gt;6,B3*2.5,0))))</f>
        <v>0.375</v>
      </c>
    </row>
    <row r="6" spans="1:7" x14ac:dyDescent="0.25">
      <c r="A6" t="s">
        <v>2</v>
      </c>
      <c r="B6" t="s">
        <v>8</v>
      </c>
      <c r="C6" t="s">
        <v>9</v>
      </c>
      <c r="D6" t="s">
        <v>4</v>
      </c>
      <c r="E6" t="s">
        <v>5</v>
      </c>
      <c r="F6" t="s">
        <v>6</v>
      </c>
      <c r="G6" t="s">
        <v>7</v>
      </c>
    </row>
    <row r="7" spans="1:7" x14ac:dyDescent="0.25">
      <c r="A7">
        <v>1</v>
      </c>
      <c r="B7" s="3">
        <f>+B1</f>
        <v>1</v>
      </c>
      <c r="C7" s="3">
        <f>+$B$4*B7</f>
        <v>0.375</v>
      </c>
      <c r="D7" s="3">
        <f>+B7/($A$10-(A7-1))</f>
        <v>0.25</v>
      </c>
      <c r="E7" s="3">
        <f>+B3/2</f>
        <v>0.125</v>
      </c>
      <c r="F7" s="3">
        <f>+IF(AND(C7&gt;D7,C7&gt;E7),C7,IF(E7&lt;D7,D7,E7))</f>
        <v>0.375</v>
      </c>
      <c r="G7" s="3">
        <f>+B7-F7</f>
        <v>0.625</v>
      </c>
    </row>
    <row r="8" spans="1:7" x14ac:dyDescent="0.25">
      <c r="A8">
        <v>2</v>
      </c>
      <c r="B8" s="3">
        <f>+G7</f>
        <v>0.625</v>
      </c>
      <c r="C8" s="3">
        <f t="shared" ref="C8:C10" si="0">+$B$4*B8</f>
        <v>0.234375</v>
      </c>
      <c r="D8" s="3">
        <f t="shared" ref="D8:D10" si="1">+B8/($A$10-(A8-1))</f>
        <v>0.20833333333333334</v>
      </c>
      <c r="E8" s="3">
        <f>+E7</f>
        <v>0.125</v>
      </c>
      <c r="F8" s="3">
        <f t="shared" ref="F8:F10" si="2">+IF(AND(C8&gt;D8,C8&gt;E8),C8,IF(E8&lt;D8,D8,E8))</f>
        <v>0.234375</v>
      </c>
      <c r="G8" s="3">
        <f t="shared" ref="G8:G10" si="3">+B8-F8</f>
        <v>0.390625</v>
      </c>
    </row>
    <row r="9" spans="1:7" x14ac:dyDescent="0.25">
      <c r="A9">
        <v>3</v>
      </c>
      <c r="B9" s="3">
        <f t="shared" ref="B9:B10" si="4">+G8</f>
        <v>0.390625</v>
      </c>
      <c r="C9" s="3">
        <f t="shared" si="0"/>
        <v>0.146484375</v>
      </c>
      <c r="D9" s="3">
        <f t="shared" si="1"/>
        <v>0.1953125</v>
      </c>
      <c r="E9" s="3">
        <f>+E8</f>
        <v>0.125</v>
      </c>
      <c r="F9" s="3">
        <f t="shared" si="2"/>
        <v>0.1953125</v>
      </c>
      <c r="G9" s="3">
        <f t="shared" si="3"/>
        <v>0.1953125</v>
      </c>
    </row>
    <row r="10" spans="1:7" x14ac:dyDescent="0.25">
      <c r="A10">
        <v>4</v>
      </c>
      <c r="B10" s="3">
        <f t="shared" si="4"/>
        <v>0.1953125</v>
      </c>
      <c r="C10" s="3">
        <f t="shared" si="0"/>
        <v>7.32421875E-2</v>
      </c>
      <c r="D10" s="3">
        <f t="shared" si="1"/>
        <v>0.1953125</v>
      </c>
      <c r="E10" s="3">
        <f>+E9</f>
        <v>0.125</v>
      </c>
      <c r="F10" s="3">
        <f t="shared" si="2"/>
        <v>0.1953125</v>
      </c>
      <c r="G10" s="3">
        <f t="shared" si="3"/>
        <v>0</v>
      </c>
    </row>
    <row r="12" spans="1:7" x14ac:dyDescent="0.25">
      <c r="A12" t="s">
        <v>0</v>
      </c>
      <c r="B12" s="1">
        <v>1</v>
      </c>
    </row>
    <row r="13" spans="1:7" x14ac:dyDescent="0.25">
      <c r="A13" t="s">
        <v>1</v>
      </c>
      <c r="B13">
        <v>5</v>
      </c>
    </row>
    <row r="14" spans="1:7" x14ac:dyDescent="0.25">
      <c r="A14" t="s">
        <v>10</v>
      </c>
      <c r="B14" s="2">
        <f>1/B13</f>
        <v>0.2</v>
      </c>
    </row>
    <row r="15" spans="1:7" x14ac:dyDescent="0.25">
      <c r="A15" t="s">
        <v>3</v>
      </c>
      <c r="B15" s="2">
        <f>+IF(B13&lt;5,B14*1.5,IF(B13=5,B14*2,IF(B13=6,B14*2,IF(B13&gt;6,B14*2.5,0))))</f>
        <v>0.4</v>
      </c>
    </row>
    <row r="17" spans="1:7" x14ac:dyDescent="0.25">
      <c r="A17" t="s">
        <v>2</v>
      </c>
      <c r="B17" t="s">
        <v>8</v>
      </c>
      <c r="C17" t="s">
        <v>9</v>
      </c>
      <c r="D17" t="s">
        <v>4</v>
      </c>
      <c r="E17" t="s">
        <v>5</v>
      </c>
      <c r="F17" t="s">
        <v>6</v>
      </c>
      <c r="G17" t="s">
        <v>7</v>
      </c>
    </row>
    <row r="18" spans="1:7" x14ac:dyDescent="0.25">
      <c r="A18">
        <v>1</v>
      </c>
      <c r="B18" s="3">
        <f>+B12</f>
        <v>1</v>
      </c>
      <c r="C18" s="3">
        <f>+$B$15*B18</f>
        <v>0.4</v>
      </c>
      <c r="D18" s="3">
        <f>+B18/($A$22-(A18-1))</f>
        <v>0.2</v>
      </c>
      <c r="E18" s="3">
        <f>+B14/2</f>
        <v>0.1</v>
      </c>
      <c r="F18" s="3">
        <f t="shared" ref="F18:F22" si="5">+IF(AND(C18&gt;D18,C18&gt;E18),C18,IF(E18&lt;D18,D18,E18))</f>
        <v>0.4</v>
      </c>
      <c r="G18" s="3">
        <f>+B18-F18</f>
        <v>0.6</v>
      </c>
    </row>
    <row r="19" spans="1:7" x14ac:dyDescent="0.25">
      <c r="A19">
        <v>2</v>
      </c>
      <c r="B19" s="3">
        <f>+G18</f>
        <v>0.6</v>
      </c>
      <c r="C19" s="3">
        <f>+$B$15*B19</f>
        <v>0.24</v>
      </c>
      <c r="D19" s="3">
        <f>+B19/($A$22-(A19-1))</f>
        <v>0.15</v>
      </c>
      <c r="E19" s="3">
        <f>+E18</f>
        <v>0.1</v>
      </c>
      <c r="F19" s="3">
        <f t="shared" si="5"/>
        <v>0.24</v>
      </c>
      <c r="G19" s="3">
        <f t="shared" ref="G19" si="6">+B19-F19</f>
        <v>0.36</v>
      </c>
    </row>
    <row r="20" spans="1:7" x14ac:dyDescent="0.25">
      <c r="A20">
        <v>3</v>
      </c>
      <c r="B20" s="3">
        <f t="shared" ref="B20:B22" si="7">+G19</f>
        <v>0.36</v>
      </c>
      <c r="C20" s="3">
        <f t="shared" ref="C20:C22" si="8">+$B$15*B20</f>
        <v>0.14399999999999999</v>
      </c>
      <c r="D20" s="3">
        <f t="shared" ref="D20:D22" si="9">+B20/($A$22-(A20-1))</f>
        <v>0.12</v>
      </c>
      <c r="E20" s="3">
        <f t="shared" ref="E20:E22" si="10">+E19</f>
        <v>0.1</v>
      </c>
      <c r="F20" s="3">
        <f t="shared" si="5"/>
        <v>0.14399999999999999</v>
      </c>
      <c r="G20" s="3">
        <f t="shared" ref="G20:G22" si="11">+B20-F20</f>
        <v>0.216</v>
      </c>
    </row>
    <row r="21" spans="1:7" x14ac:dyDescent="0.25">
      <c r="A21">
        <v>4</v>
      </c>
      <c r="B21" s="3">
        <f t="shared" si="7"/>
        <v>0.216</v>
      </c>
      <c r="C21" s="3">
        <f t="shared" si="8"/>
        <v>8.6400000000000005E-2</v>
      </c>
      <c r="D21" s="3">
        <f t="shared" si="9"/>
        <v>0.108</v>
      </c>
      <c r="E21" s="3">
        <f t="shared" si="10"/>
        <v>0.1</v>
      </c>
      <c r="F21" s="3">
        <f t="shared" si="5"/>
        <v>0.108</v>
      </c>
      <c r="G21" s="3">
        <f t="shared" si="11"/>
        <v>0.108</v>
      </c>
    </row>
    <row r="22" spans="1:7" x14ac:dyDescent="0.25">
      <c r="A22">
        <v>5</v>
      </c>
      <c r="B22" s="3">
        <f t="shared" si="7"/>
        <v>0.108</v>
      </c>
      <c r="C22" s="3">
        <f t="shared" si="8"/>
        <v>4.3200000000000002E-2</v>
      </c>
      <c r="D22" s="3">
        <f t="shared" si="9"/>
        <v>0.108</v>
      </c>
      <c r="E22" s="3">
        <f t="shared" si="10"/>
        <v>0.1</v>
      </c>
      <c r="F22" s="3">
        <f t="shared" si="5"/>
        <v>0.108</v>
      </c>
      <c r="G22" s="3">
        <f t="shared" si="11"/>
        <v>0</v>
      </c>
    </row>
    <row r="24" spans="1:7" x14ac:dyDescent="0.25">
      <c r="A24" t="s">
        <v>0</v>
      </c>
      <c r="B24" s="1">
        <v>1</v>
      </c>
    </row>
    <row r="25" spans="1:7" x14ac:dyDescent="0.25">
      <c r="A25" t="s">
        <v>1</v>
      </c>
      <c r="B25">
        <v>6</v>
      </c>
    </row>
    <row r="26" spans="1:7" x14ac:dyDescent="0.25">
      <c r="A26" t="s">
        <v>10</v>
      </c>
      <c r="B26" s="2">
        <f>1/B25</f>
        <v>0.16666666666666666</v>
      </c>
    </row>
    <row r="27" spans="1:7" x14ac:dyDescent="0.25">
      <c r="A27" t="s">
        <v>3</v>
      </c>
      <c r="B27" s="2">
        <f>+IF(B25&lt;5,B26*1.5,IF(B25=5,B26*2,IF(B25=6,B26*2,IF(B25&gt;6,B26*2.5,0))))</f>
        <v>0.33333333333333331</v>
      </c>
    </row>
    <row r="29" spans="1:7" x14ac:dyDescent="0.25">
      <c r="A29" t="s">
        <v>2</v>
      </c>
      <c r="B29" t="s">
        <v>8</v>
      </c>
      <c r="C29" t="s">
        <v>9</v>
      </c>
      <c r="D29" t="s">
        <v>4</v>
      </c>
      <c r="E29" t="s">
        <v>5</v>
      </c>
      <c r="F29" t="s">
        <v>6</v>
      </c>
      <c r="G29" t="s">
        <v>7</v>
      </c>
    </row>
    <row r="30" spans="1:7" x14ac:dyDescent="0.25">
      <c r="A30">
        <v>1</v>
      </c>
      <c r="B30" s="3">
        <f>+B24</f>
        <v>1</v>
      </c>
      <c r="C30" s="3">
        <f>+$B$27*B30</f>
        <v>0.33333333333333331</v>
      </c>
      <c r="D30" s="3">
        <f>+B30/($A$35-(A30-1))</f>
        <v>0.16666666666666666</v>
      </c>
      <c r="E30" s="3">
        <f>+B26/2</f>
        <v>8.3333333333333329E-2</v>
      </c>
      <c r="F30" s="3">
        <f t="shared" ref="F30:F35" si="12">+IF(AND(C30&gt;D30,C30&gt;E30),C30,IF(E30&lt;D30,D30,E30))</f>
        <v>0.33333333333333331</v>
      </c>
      <c r="G30" s="3">
        <f>+B30-F30</f>
        <v>0.66666666666666674</v>
      </c>
    </row>
    <row r="31" spans="1:7" x14ac:dyDescent="0.25">
      <c r="A31">
        <v>2</v>
      </c>
      <c r="B31" s="3">
        <f>+G30</f>
        <v>0.66666666666666674</v>
      </c>
      <c r="C31" s="3">
        <f t="shared" ref="C31:C35" si="13">+$B$27*B31</f>
        <v>0.22222222222222224</v>
      </c>
      <c r="D31" s="3">
        <f t="shared" ref="D31:D34" si="14">+B31/($A$35-(A31-1))</f>
        <v>0.13333333333333336</v>
      </c>
      <c r="E31" s="3">
        <f>+E30</f>
        <v>8.3333333333333329E-2</v>
      </c>
      <c r="F31" s="3">
        <f t="shared" si="12"/>
        <v>0.22222222222222224</v>
      </c>
      <c r="G31" s="3">
        <f t="shared" ref="G31:G34" si="15">+B31-F31</f>
        <v>0.44444444444444453</v>
      </c>
    </row>
    <row r="32" spans="1:7" x14ac:dyDescent="0.25">
      <c r="A32">
        <v>3</v>
      </c>
      <c r="B32" s="3">
        <f t="shared" ref="B32:B34" si="16">+G31</f>
        <v>0.44444444444444453</v>
      </c>
      <c r="C32" s="3">
        <f t="shared" si="13"/>
        <v>0.14814814814814817</v>
      </c>
      <c r="D32" s="3">
        <f t="shared" si="14"/>
        <v>0.11111111111111113</v>
      </c>
      <c r="E32" s="3">
        <f t="shared" ref="E32:E34" si="17">+E31</f>
        <v>8.3333333333333329E-2</v>
      </c>
      <c r="F32" s="3">
        <f t="shared" si="12"/>
        <v>0.14814814814814817</v>
      </c>
      <c r="G32" s="3">
        <f t="shared" si="15"/>
        <v>0.29629629629629639</v>
      </c>
    </row>
    <row r="33" spans="1:7" x14ac:dyDescent="0.25">
      <c r="A33">
        <v>4</v>
      </c>
      <c r="B33" s="3">
        <f t="shared" si="16"/>
        <v>0.29629629629629639</v>
      </c>
      <c r="C33" s="3">
        <f t="shared" si="13"/>
        <v>9.8765432098765454E-2</v>
      </c>
      <c r="D33" s="3">
        <f t="shared" si="14"/>
        <v>9.8765432098765468E-2</v>
      </c>
      <c r="E33" s="3">
        <f t="shared" si="17"/>
        <v>8.3333333333333329E-2</v>
      </c>
      <c r="F33" s="3">
        <f t="shared" si="12"/>
        <v>9.8765432098765468E-2</v>
      </c>
      <c r="G33" s="3">
        <f t="shared" si="15"/>
        <v>0.19753086419753091</v>
      </c>
    </row>
    <row r="34" spans="1:7" x14ac:dyDescent="0.25">
      <c r="A34">
        <v>5</v>
      </c>
      <c r="B34" s="3">
        <f t="shared" si="16"/>
        <v>0.19753086419753091</v>
      </c>
      <c r="C34" s="3">
        <f t="shared" si="13"/>
        <v>6.584362139917696E-2</v>
      </c>
      <c r="D34" s="3">
        <f t="shared" si="14"/>
        <v>9.8765432098765454E-2</v>
      </c>
      <c r="E34" s="3">
        <f t="shared" si="17"/>
        <v>8.3333333333333329E-2</v>
      </c>
      <c r="F34" s="3">
        <f t="shared" si="12"/>
        <v>9.8765432098765454E-2</v>
      </c>
      <c r="G34" s="3">
        <f t="shared" si="15"/>
        <v>9.8765432098765454E-2</v>
      </c>
    </row>
    <row r="35" spans="1:7" x14ac:dyDescent="0.25">
      <c r="A35">
        <v>6</v>
      </c>
      <c r="B35" s="3">
        <f t="shared" ref="B35" si="18">+G34</f>
        <v>9.8765432098765454E-2</v>
      </c>
      <c r="C35" s="3">
        <f t="shared" si="13"/>
        <v>3.292181069958848E-2</v>
      </c>
      <c r="D35" s="3">
        <f t="shared" ref="D35" si="19">+B35/($A$35-(A35-1))</f>
        <v>9.8765432098765454E-2</v>
      </c>
      <c r="E35" s="3">
        <f t="shared" ref="E35" si="20">+E34</f>
        <v>8.3333333333333329E-2</v>
      </c>
      <c r="F35" s="3">
        <f t="shared" si="12"/>
        <v>9.8765432098765454E-2</v>
      </c>
      <c r="G35" s="3">
        <f t="shared" ref="G35" si="21">+B35-F35</f>
        <v>0</v>
      </c>
    </row>
    <row r="37" spans="1:7" x14ac:dyDescent="0.25">
      <c r="A37" t="s">
        <v>0</v>
      </c>
      <c r="B37" s="1">
        <v>1</v>
      </c>
    </row>
    <row r="38" spans="1:7" x14ac:dyDescent="0.25">
      <c r="A38" t="s">
        <v>1</v>
      </c>
      <c r="B38">
        <v>7</v>
      </c>
    </row>
    <row r="39" spans="1:7" x14ac:dyDescent="0.25">
      <c r="A39" t="s">
        <v>10</v>
      </c>
      <c r="B39" s="2">
        <f>1/B38</f>
        <v>0.14285714285714285</v>
      </c>
    </row>
    <row r="40" spans="1:7" x14ac:dyDescent="0.25">
      <c r="A40" t="s">
        <v>3</v>
      </c>
      <c r="B40" s="2">
        <f>+IF(B38&lt;5,B39*1.5,IF(B38=5,B39*2,IF(B38=6,B39*2,IF(B38&gt;6,B39*2.5,0))))</f>
        <v>0.3571428571428571</v>
      </c>
    </row>
    <row r="42" spans="1:7" x14ac:dyDescent="0.25">
      <c r="A42" t="s">
        <v>2</v>
      </c>
      <c r="B42" t="s">
        <v>8</v>
      </c>
      <c r="C42" t="s">
        <v>9</v>
      </c>
      <c r="D42" t="s">
        <v>4</v>
      </c>
      <c r="E42" t="s">
        <v>5</v>
      </c>
      <c r="F42" t="s">
        <v>6</v>
      </c>
      <c r="G42" t="s">
        <v>7</v>
      </c>
    </row>
    <row r="43" spans="1:7" x14ac:dyDescent="0.25">
      <c r="A43">
        <v>1</v>
      </c>
      <c r="B43" s="3">
        <f>+B37</f>
        <v>1</v>
      </c>
      <c r="C43" s="3">
        <f>+$B$40*B43</f>
        <v>0.3571428571428571</v>
      </c>
      <c r="D43" s="3">
        <f>+B43/($A$49-(A43-1))</f>
        <v>0.14285714285714285</v>
      </c>
      <c r="E43" s="3">
        <f>+B39/2</f>
        <v>7.1428571428571425E-2</v>
      </c>
      <c r="F43" s="3">
        <f t="shared" ref="F43:F48" si="22">+IF(AND(C43&gt;D43,C43&gt;E43),C43,IF(E43&lt;D43,D43,E43))</f>
        <v>0.3571428571428571</v>
      </c>
      <c r="G43" s="2">
        <f>+B43-F43</f>
        <v>0.6428571428571429</v>
      </c>
    </row>
    <row r="44" spans="1:7" x14ac:dyDescent="0.25">
      <c r="A44">
        <v>2</v>
      </c>
      <c r="B44" s="3">
        <f>+G43</f>
        <v>0.6428571428571429</v>
      </c>
      <c r="C44" s="3">
        <f t="shared" ref="C44:C49" si="23">+$B$40*B44</f>
        <v>0.22959183673469385</v>
      </c>
      <c r="D44" s="3">
        <f t="shared" ref="D44:D49" si="24">+B44/($A$49-(A44-1))</f>
        <v>0.10714285714285715</v>
      </c>
      <c r="E44" s="3">
        <f>+E43</f>
        <v>7.1428571428571425E-2</v>
      </c>
      <c r="F44" s="3">
        <f t="shared" si="22"/>
        <v>0.22959183673469385</v>
      </c>
      <c r="G44" s="2">
        <f t="shared" ref="G44" si="25">+B44-F44</f>
        <v>0.41326530612244905</v>
      </c>
    </row>
    <row r="45" spans="1:7" x14ac:dyDescent="0.25">
      <c r="A45">
        <v>3</v>
      </c>
      <c r="B45" s="3">
        <f t="shared" ref="B45:B49" si="26">+G44</f>
        <v>0.41326530612244905</v>
      </c>
      <c r="C45" s="3">
        <f t="shared" si="23"/>
        <v>0.14759475218658893</v>
      </c>
      <c r="D45" s="3">
        <f t="shared" si="24"/>
        <v>8.2653061224489816E-2</v>
      </c>
      <c r="E45" s="3">
        <f t="shared" ref="E45:E49" si="27">+E44</f>
        <v>7.1428571428571425E-2</v>
      </c>
      <c r="F45" s="3">
        <f t="shared" si="22"/>
        <v>0.14759475218658893</v>
      </c>
      <c r="G45" s="2">
        <f t="shared" ref="G45:G49" si="28">+B45-F45</f>
        <v>0.26567055393586014</v>
      </c>
    </row>
    <row r="46" spans="1:7" x14ac:dyDescent="0.25">
      <c r="A46">
        <v>4</v>
      </c>
      <c r="B46" s="3">
        <f t="shared" si="26"/>
        <v>0.26567055393586014</v>
      </c>
      <c r="C46" s="3">
        <f t="shared" si="23"/>
        <v>9.4882340691378617E-2</v>
      </c>
      <c r="D46" s="3">
        <f t="shared" si="24"/>
        <v>6.6417638483965036E-2</v>
      </c>
      <c r="E46" s="3">
        <f t="shared" si="27"/>
        <v>7.1428571428571425E-2</v>
      </c>
      <c r="F46" s="3">
        <f t="shared" si="22"/>
        <v>9.4882340691378617E-2</v>
      </c>
      <c r="G46" s="2">
        <f t="shared" si="28"/>
        <v>0.17078821324448151</v>
      </c>
    </row>
    <row r="47" spans="1:7" x14ac:dyDescent="0.25">
      <c r="A47">
        <v>5</v>
      </c>
      <c r="B47" s="3">
        <f t="shared" si="26"/>
        <v>0.17078821324448151</v>
      </c>
      <c r="C47" s="3">
        <f t="shared" si="23"/>
        <v>6.0995790444457673E-2</v>
      </c>
      <c r="D47" s="3">
        <f t="shared" si="24"/>
        <v>5.6929404414827169E-2</v>
      </c>
      <c r="E47" s="3">
        <f t="shared" si="27"/>
        <v>7.1428571428571425E-2</v>
      </c>
      <c r="F47" s="3">
        <f t="shared" si="22"/>
        <v>7.1428571428571425E-2</v>
      </c>
      <c r="G47" s="2">
        <f t="shared" si="28"/>
        <v>9.9359641815910088E-2</v>
      </c>
    </row>
    <row r="48" spans="1:7" x14ac:dyDescent="0.25">
      <c r="A48">
        <v>6</v>
      </c>
      <c r="B48" s="3">
        <f t="shared" si="26"/>
        <v>9.9359641815910088E-2</v>
      </c>
      <c r="C48" s="3">
        <f t="shared" si="23"/>
        <v>3.5485586362825026E-2</v>
      </c>
      <c r="D48" s="3">
        <f t="shared" si="24"/>
        <v>4.9679820907955044E-2</v>
      </c>
      <c r="E48" s="3">
        <f t="shared" si="27"/>
        <v>7.1428571428571425E-2</v>
      </c>
      <c r="F48" s="3">
        <f t="shared" si="22"/>
        <v>7.1428571428571425E-2</v>
      </c>
      <c r="G48" s="2">
        <f t="shared" si="28"/>
        <v>2.7931070387338663E-2</v>
      </c>
    </row>
    <row r="49" spans="1:7" x14ac:dyDescent="0.25">
      <c r="A49">
        <v>7</v>
      </c>
      <c r="B49" s="3">
        <f t="shared" si="26"/>
        <v>2.7931070387338663E-2</v>
      </c>
      <c r="C49" s="3">
        <f t="shared" si="23"/>
        <v>9.9753822811923781E-3</v>
      </c>
      <c r="D49" s="3">
        <f t="shared" si="24"/>
        <v>2.7931070387338663E-2</v>
      </c>
      <c r="E49" s="3">
        <f t="shared" si="27"/>
        <v>7.1428571428571425E-2</v>
      </c>
      <c r="F49" s="3">
        <f>+D49</f>
        <v>2.7931070387338663E-2</v>
      </c>
      <c r="G49" s="2">
        <f t="shared" si="28"/>
        <v>0</v>
      </c>
    </row>
    <row r="51" spans="1:7" x14ac:dyDescent="0.25">
      <c r="A51" t="s">
        <v>0</v>
      </c>
      <c r="B51" s="1">
        <v>1</v>
      </c>
    </row>
    <row r="52" spans="1:7" x14ac:dyDescent="0.25">
      <c r="A52" t="s">
        <v>1</v>
      </c>
      <c r="B52">
        <v>8</v>
      </c>
    </row>
    <row r="53" spans="1:7" x14ac:dyDescent="0.25">
      <c r="A53" t="s">
        <v>10</v>
      </c>
      <c r="B53" s="2">
        <f>1/B52</f>
        <v>0.125</v>
      </c>
    </row>
    <row r="54" spans="1:7" x14ac:dyDescent="0.25">
      <c r="A54" t="s">
        <v>3</v>
      </c>
      <c r="B54" s="2">
        <f>+IF(B52&lt;5,B53*1.5,IF(B52=5,B53*2,IF(B52=6,B53*2,IF(B52&gt;6,B53*2.5,0))))</f>
        <v>0.3125</v>
      </c>
    </row>
    <row r="56" spans="1:7" x14ac:dyDescent="0.25">
      <c r="A56" t="s">
        <v>2</v>
      </c>
      <c r="B56" t="s">
        <v>8</v>
      </c>
      <c r="C56" t="s">
        <v>9</v>
      </c>
      <c r="D56" t="s">
        <v>4</v>
      </c>
      <c r="E56" t="s">
        <v>5</v>
      </c>
      <c r="F56" t="s">
        <v>6</v>
      </c>
      <c r="G56" t="s">
        <v>7</v>
      </c>
    </row>
    <row r="57" spans="1:7" x14ac:dyDescent="0.25">
      <c r="A57">
        <v>1</v>
      </c>
      <c r="B57" s="3">
        <f>+B51</f>
        <v>1</v>
      </c>
      <c r="C57" s="3">
        <f>+$B$54*B57</f>
        <v>0.3125</v>
      </c>
      <c r="D57" s="3">
        <f>+B57/($A$64-(A57-1))</f>
        <v>0.125</v>
      </c>
      <c r="E57" s="3">
        <f>+B53/2</f>
        <v>6.25E-2</v>
      </c>
      <c r="F57" s="3">
        <f t="shared" ref="F57:F63" si="29">+IF(AND(C57&gt;D57,C57&gt;E57),C57,IF(E57&lt;D57,D57,E57))</f>
        <v>0.3125</v>
      </c>
      <c r="G57" s="2">
        <f>+B57-F57</f>
        <v>0.6875</v>
      </c>
    </row>
    <row r="58" spans="1:7" x14ac:dyDescent="0.25">
      <c r="A58">
        <v>2</v>
      </c>
      <c r="B58" s="3">
        <f>+G57</f>
        <v>0.6875</v>
      </c>
      <c r="C58" s="3">
        <f t="shared" ref="C58:C64" si="30">+$B$54*B58</f>
        <v>0.21484375</v>
      </c>
      <c r="D58" s="3">
        <f t="shared" ref="D58:D64" si="31">+B58/($A$64-(A58-1))</f>
        <v>9.8214285714285712E-2</v>
      </c>
      <c r="E58" s="3">
        <f>+E57</f>
        <v>6.25E-2</v>
      </c>
      <c r="F58" s="3">
        <f t="shared" si="29"/>
        <v>0.21484375</v>
      </c>
      <c r="G58" s="2">
        <f t="shared" ref="G58:G64" si="32">+B58-F58</f>
        <v>0.47265625</v>
      </c>
    </row>
    <row r="59" spans="1:7" x14ac:dyDescent="0.25">
      <c r="A59">
        <v>3</v>
      </c>
      <c r="B59" s="3">
        <f t="shared" ref="B59:B64" si="33">+G58</f>
        <v>0.47265625</v>
      </c>
      <c r="C59" s="3">
        <f t="shared" si="30"/>
        <v>0.147705078125</v>
      </c>
      <c r="D59" s="3">
        <f t="shared" si="31"/>
        <v>7.8776041666666671E-2</v>
      </c>
      <c r="E59" s="3">
        <f t="shared" ref="E59:E64" si="34">+E58</f>
        <v>6.25E-2</v>
      </c>
      <c r="F59" s="3">
        <f t="shared" si="29"/>
        <v>0.147705078125</v>
      </c>
      <c r="G59" s="2">
        <f t="shared" si="32"/>
        <v>0.324951171875</v>
      </c>
    </row>
    <row r="60" spans="1:7" x14ac:dyDescent="0.25">
      <c r="A60">
        <v>4</v>
      </c>
      <c r="B60" s="3">
        <f t="shared" si="33"/>
        <v>0.324951171875</v>
      </c>
      <c r="C60" s="3">
        <f t="shared" si="30"/>
        <v>0.1015472412109375</v>
      </c>
      <c r="D60" s="3">
        <f t="shared" si="31"/>
        <v>6.4990234374999997E-2</v>
      </c>
      <c r="E60" s="3">
        <f t="shared" si="34"/>
        <v>6.25E-2</v>
      </c>
      <c r="F60" s="3">
        <f t="shared" si="29"/>
        <v>0.1015472412109375</v>
      </c>
      <c r="G60" s="2">
        <f t="shared" si="32"/>
        <v>0.2234039306640625</v>
      </c>
    </row>
    <row r="61" spans="1:7" x14ac:dyDescent="0.25">
      <c r="A61">
        <v>5</v>
      </c>
      <c r="B61" s="3">
        <f t="shared" si="33"/>
        <v>0.2234039306640625</v>
      </c>
      <c r="C61" s="3">
        <f t="shared" si="30"/>
        <v>6.9813728332519531E-2</v>
      </c>
      <c r="D61" s="3">
        <f t="shared" si="31"/>
        <v>5.5850982666015625E-2</v>
      </c>
      <c r="E61" s="3">
        <f t="shared" si="34"/>
        <v>6.25E-2</v>
      </c>
      <c r="F61" s="3">
        <f t="shared" si="29"/>
        <v>6.9813728332519531E-2</v>
      </c>
      <c r="G61" s="2">
        <f t="shared" si="32"/>
        <v>0.15359020233154297</v>
      </c>
    </row>
    <row r="62" spans="1:7" x14ac:dyDescent="0.25">
      <c r="A62">
        <v>6</v>
      </c>
      <c r="B62" s="3">
        <f t="shared" si="33"/>
        <v>0.15359020233154297</v>
      </c>
      <c r="C62" s="3">
        <f t="shared" si="30"/>
        <v>4.7996938228607178E-2</v>
      </c>
      <c r="D62" s="3">
        <f t="shared" si="31"/>
        <v>5.1196734110514321E-2</v>
      </c>
      <c r="E62" s="3">
        <f t="shared" si="34"/>
        <v>6.25E-2</v>
      </c>
      <c r="F62" s="3">
        <f t="shared" si="29"/>
        <v>6.25E-2</v>
      </c>
      <c r="G62" s="2">
        <f t="shared" si="32"/>
        <v>9.1090202331542969E-2</v>
      </c>
    </row>
    <row r="63" spans="1:7" x14ac:dyDescent="0.25">
      <c r="A63">
        <v>7</v>
      </c>
      <c r="B63" s="3">
        <f t="shared" si="33"/>
        <v>9.1090202331542969E-2</v>
      </c>
      <c r="C63" s="3">
        <f t="shared" si="30"/>
        <v>2.8465688228607178E-2</v>
      </c>
      <c r="D63" s="3">
        <f t="shared" si="31"/>
        <v>4.5545101165771484E-2</v>
      </c>
      <c r="E63" s="3">
        <f t="shared" si="34"/>
        <v>6.25E-2</v>
      </c>
      <c r="F63" s="3">
        <f t="shared" si="29"/>
        <v>6.25E-2</v>
      </c>
      <c r="G63" s="2">
        <f t="shared" si="32"/>
        <v>2.8590202331542969E-2</v>
      </c>
    </row>
    <row r="64" spans="1:7" x14ac:dyDescent="0.25">
      <c r="A64">
        <v>8</v>
      </c>
      <c r="B64" s="3">
        <f t="shared" si="33"/>
        <v>2.8590202331542969E-2</v>
      </c>
      <c r="C64" s="3">
        <f t="shared" si="30"/>
        <v>8.9344382286071777E-3</v>
      </c>
      <c r="D64" s="3">
        <f t="shared" si="31"/>
        <v>2.8590202331542969E-2</v>
      </c>
      <c r="E64" s="3">
        <f t="shared" si="34"/>
        <v>6.25E-2</v>
      </c>
      <c r="F64" s="3">
        <f>+D64</f>
        <v>2.8590202331542969E-2</v>
      </c>
      <c r="G64" s="2">
        <f t="shared" si="3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4" zoomScale="145" zoomScaleNormal="145" workbookViewId="0">
      <selection activeCell="B14" sqref="B14"/>
    </sheetView>
  </sheetViews>
  <sheetFormatPr defaultRowHeight="15" x14ac:dyDescent="0.25"/>
  <cols>
    <col min="1" max="1" width="14.140625" bestFit="1" customWidth="1"/>
    <col min="2" max="2" width="16.85546875" bestFit="1" customWidth="1"/>
    <col min="3" max="3" width="18" bestFit="1" customWidth="1"/>
    <col min="4" max="4" width="19.5703125" bestFit="1" customWidth="1"/>
    <col min="5" max="5" width="13.5703125" bestFit="1" customWidth="1"/>
    <col min="6" max="6" width="15.140625" bestFit="1" customWidth="1"/>
    <col min="7" max="7" width="12.140625" bestFit="1" customWidth="1"/>
    <col min="8" max="8" width="15.140625" bestFit="1" customWidth="1"/>
  </cols>
  <sheetData>
    <row r="1" spans="1:8" x14ac:dyDescent="0.25">
      <c r="A1" t="s">
        <v>18</v>
      </c>
      <c r="B1">
        <v>2015</v>
      </c>
    </row>
    <row r="2" spans="1:8" x14ac:dyDescent="0.25">
      <c r="A2" t="s">
        <v>11</v>
      </c>
      <c r="B2" s="4">
        <v>20000</v>
      </c>
    </row>
    <row r="3" spans="1:8" x14ac:dyDescent="0.25">
      <c r="A3" t="s">
        <v>12</v>
      </c>
      <c r="B3" s="2">
        <v>0.125</v>
      </c>
    </row>
    <row r="4" spans="1:8" x14ac:dyDescent="0.25">
      <c r="A4" t="s">
        <v>15</v>
      </c>
      <c r="B4" s="2">
        <f>+B3/2</f>
        <v>6.25E-2</v>
      </c>
    </row>
    <row r="5" spans="1:8" x14ac:dyDescent="0.25">
      <c r="A5" t="s">
        <v>13</v>
      </c>
      <c r="B5">
        <f>1/B4</f>
        <v>16</v>
      </c>
    </row>
    <row r="6" spans="1:8" x14ac:dyDescent="0.25">
      <c r="A6" t="s">
        <v>14</v>
      </c>
      <c r="B6">
        <f>1/B3</f>
        <v>8</v>
      </c>
    </row>
    <row r="7" spans="1:8" x14ac:dyDescent="0.25">
      <c r="A7" t="s">
        <v>16</v>
      </c>
      <c r="B7">
        <v>2.5</v>
      </c>
    </row>
    <row r="9" spans="1:8" x14ac:dyDescent="0.25">
      <c r="A9" t="s">
        <v>17</v>
      </c>
      <c r="B9" t="s">
        <v>19</v>
      </c>
      <c r="C9" t="s">
        <v>9</v>
      </c>
      <c r="D9" t="s">
        <v>4</v>
      </c>
      <c r="E9" t="s">
        <v>5</v>
      </c>
      <c r="F9" t="s">
        <v>6</v>
      </c>
      <c r="G9" t="s">
        <v>21</v>
      </c>
      <c r="H9" t="s">
        <v>20</v>
      </c>
    </row>
    <row r="10" spans="1:8" x14ac:dyDescent="0.25">
      <c r="A10">
        <f>+B1</f>
        <v>2015</v>
      </c>
      <c r="B10" s="5">
        <f>+B2</f>
        <v>20000</v>
      </c>
      <c r="C10" s="5">
        <f>+B10*B3*B7</f>
        <v>6250</v>
      </c>
      <c r="D10" s="5">
        <f>+B10/(A17-A10+1)</f>
        <v>2500</v>
      </c>
      <c r="E10" s="5">
        <f>+$B$2*$B$4</f>
        <v>1250</v>
      </c>
      <c r="F10" s="5">
        <f>+C10</f>
        <v>6250</v>
      </c>
      <c r="G10" s="5">
        <f>+F10</f>
        <v>6250</v>
      </c>
      <c r="H10" s="5">
        <f>+B10-F10</f>
        <v>13750</v>
      </c>
    </row>
    <row r="11" spans="1:8" x14ac:dyDescent="0.25">
      <c r="A11">
        <f>+A10+1</f>
        <v>2016</v>
      </c>
      <c r="B11" s="5">
        <f>+H10</f>
        <v>13750</v>
      </c>
      <c r="C11" s="5">
        <f>+B11*B3*B7</f>
        <v>4296.875</v>
      </c>
      <c r="D11" s="5">
        <f>+B11/(A17-A11+1)</f>
        <v>1964.2857142857142</v>
      </c>
      <c r="E11" s="5">
        <f>+$B$2*$B$4</f>
        <v>1250</v>
      </c>
      <c r="F11" s="5">
        <f>+C11</f>
        <v>4296.875</v>
      </c>
      <c r="G11" s="5">
        <f>+G10+F11</f>
        <v>10546.875</v>
      </c>
      <c r="H11" s="5">
        <f>+B11-F11</f>
        <v>9453.125</v>
      </c>
    </row>
    <row r="12" spans="1:8" x14ac:dyDescent="0.25">
      <c r="A12">
        <f t="shared" ref="A12:A17" si="0">+A11+1</f>
        <v>2017</v>
      </c>
      <c r="B12" s="5">
        <f>+H11</f>
        <v>9453.125</v>
      </c>
      <c r="C12" s="5">
        <f>+B12*B3*B7</f>
        <v>2954.1015625</v>
      </c>
      <c r="D12" s="5">
        <f>+B12/(A17-A12+1)</f>
        <v>1575.5208333333333</v>
      </c>
      <c r="E12" s="5">
        <f>+$B$2*$B$4</f>
        <v>1250</v>
      </c>
      <c r="F12" s="5">
        <f>+C12</f>
        <v>2954.1015625</v>
      </c>
      <c r="G12" s="5">
        <f t="shared" ref="G12:G17" si="1">+G11+F12</f>
        <v>13500.9765625</v>
      </c>
      <c r="H12" s="5">
        <f>+B12-F12</f>
        <v>6499.0234375</v>
      </c>
    </row>
    <row r="13" spans="1:8" x14ac:dyDescent="0.25">
      <c r="A13">
        <f t="shared" si="0"/>
        <v>2018</v>
      </c>
      <c r="B13" s="5">
        <f>+H12</f>
        <v>6499.0234375</v>
      </c>
      <c r="C13" s="4">
        <f>+B13*B3*B7</f>
        <v>2030.94482421875</v>
      </c>
      <c r="D13" s="5">
        <f>+B13/(A17-A13+1)</f>
        <v>1299.8046875</v>
      </c>
      <c r="E13" s="5">
        <f>+$B$2*$B$4</f>
        <v>1250</v>
      </c>
      <c r="F13" s="5">
        <f>+C13</f>
        <v>2030.94482421875</v>
      </c>
      <c r="G13" s="5">
        <f t="shared" si="1"/>
        <v>15531.92138671875</v>
      </c>
      <c r="H13" s="5">
        <f>+B13-F13</f>
        <v>4468.07861328125</v>
      </c>
    </row>
    <row r="14" spans="1:8" x14ac:dyDescent="0.25">
      <c r="A14">
        <f t="shared" si="0"/>
        <v>2019</v>
      </c>
      <c r="B14" s="5">
        <f>+H13</f>
        <v>4468.07861328125</v>
      </c>
      <c r="C14" s="4">
        <f>+B14*B3*B7</f>
        <v>1396.2745666503906</v>
      </c>
      <c r="D14" s="5">
        <f>+B14/(A17-A14+1)</f>
        <v>1117.0196533203125</v>
      </c>
      <c r="E14" s="5">
        <f>+$B$2*$B$4</f>
        <v>1250</v>
      </c>
      <c r="F14" s="5">
        <f>+C14</f>
        <v>1396.2745666503906</v>
      </c>
      <c r="G14" s="5">
        <f t="shared" si="1"/>
        <v>16928.195953369141</v>
      </c>
      <c r="H14" s="5">
        <f>+B14-F14</f>
        <v>3071.8040466308594</v>
      </c>
    </row>
    <row r="15" spans="1:8" x14ac:dyDescent="0.25">
      <c r="A15">
        <f t="shared" si="0"/>
        <v>2020</v>
      </c>
      <c r="B15" s="5">
        <f>+H14</f>
        <v>3071.8040466308594</v>
      </c>
      <c r="C15" s="4">
        <f>+B15*B3*B7</f>
        <v>959.93876457214355</v>
      </c>
      <c r="D15" s="5">
        <f>+B15/(A17-A15+1)</f>
        <v>1023.9346822102865</v>
      </c>
      <c r="E15" s="5">
        <f>+$B$2*$B$4</f>
        <v>1250</v>
      </c>
      <c r="F15" s="5">
        <f>+E15</f>
        <v>1250</v>
      </c>
      <c r="G15" s="5">
        <f t="shared" si="1"/>
        <v>18178.195953369141</v>
      </c>
      <c r="H15" s="5">
        <f>+B15-F15</f>
        <v>1821.8040466308594</v>
      </c>
    </row>
    <row r="16" spans="1:8" x14ac:dyDescent="0.25">
      <c r="A16">
        <f t="shared" si="0"/>
        <v>2021</v>
      </c>
      <c r="B16" s="5">
        <f>+H15</f>
        <v>1821.8040466308594</v>
      </c>
      <c r="C16" s="4">
        <f>+B16*B3*B7</f>
        <v>569.31376457214355</v>
      </c>
      <c r="D16" s="4">
        <f>+B16/(A17-A16+1)</f>
        <v>910.90202331542969</v>
      </c>
      <c r="E16" s="4">
        <f>+$B$2*$B$4</f>
        <v>1250</v>
      </c>
      <c r="F16" s="4">
        <f>+E16</f>
        <v>1250</v>
      </c>
      <c r="G16" s="5">
        <f t="shared" si="1"/>
        <v>19428.195953369141</v>
      </c>
      <c r="H16" s="5">
        <f>+B16-F16</f>
        <v>571.80404663085938</v>
      </c>
    </row>
    <row r="17" spans="1:8" x14ac:dyDescent="0.25">
      <c r="A17">
        <f t="shared" si="0"/>
        <v>2022</v>
      </c>
      <c r="B17" s="5">
        <f>+H16</f>
        <v>571.80404663085938</v>
      </c>
      <c r="C17" s="4">
        <f>+B17*B3*B7</f>
        <v>178.68876457214355</v>
      </c>
      <c r="D17" s="5">
        <f>+B17</f>
        <v>571.80404663085938</v>
      </c>
      <c r="E17" s="4">
        <f>+$B$2*$B$4</f>
        <v>1250</v>
      </c>
      <c r="F17" s="5">
        <f>+D17</f>
        <v>571.80404663085938</v>
      </c>
      <c r="G17" s="5">
        <f t="shared" si="1"/>
        <v>20000</v>
      </c>
      <c r="H17" s="5">
        <f>+B17-F17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Diogo</dc:creator>
  <cp:lastModifiedBy>Docentes do ISEG</cp:lastModifiedBy>
  <dcterms:created xsi:type="dcterms:W3CDTF">2015-11-16T14:51:44Z</dcterms:created>
  <dcterms:modified xsi:type="dcterms:W3CDTF">2017-05-02T16:58:26Z</dcterms:modified>
</cp:coreProperties>
</file>