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Alunos_GDBD" sheetId="1" r:id="rId1"/>
    <sheet name="Trabalhos" sheetId="2" r:id="rId2"/>
    <sheet name="Mini-Teste" sheetId="3" r:id="rId3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<sst xmlns="http://schemas.openxmlformats.org/spreadsheetml/2006/main" count="117" uniqueCount="45">
  <si>
    <t>Número</t>
  </si>
  <si>
    <t>Nome</t>
  </si>
  <si>
    <t>1</t>
  </si>
  <si>
    <t/>
  </si>
  <si>
    <t>LIANDRA LUIANA SIMÕES HENRIQUES</t>
  </si>
  <si>
    <t>SOFIA DA CONCEIÇÃO GOMES GUERREIRO</t>
  </si>
  <si>
    <t>INÊS SOFIA CARVALHEIRA SANTOS</t>
  </si>
  <si>
    <t>MARGARIDA DE ALMEIDA FREIRE NUNES</t>
  </si>
  <si>
    <t>PEDRO RAFAEL VIOLANTE DE ALMEIDA</t>
  </si>
  <si>
    <t>RITA NOGUEIRA SANTOS</t>
  </si>
  <si>
    <t>MARIA JOSÉ DE LEMOS ALMEIDA GOMES</t>
  </si>
  <si>
    <t>DIOGO ANTÓNIO GUERREIRO MARQUES</t>
  </si>
  <si>
    <t>MARIA INÊS DA SILVA GONÇALVES</t>
  </si>
  <si>
    <t>LUÍS MIGUEL CARDOSO CASADO</t>
  </si>
  <si>
    <t>ALEXEA SANTOS DE SANTANA BONFIM</t>
  </si>
  <si>
    <t>JORGE ALEXANDRE DA COSTA BALULA</t>
  </si>
  <si>
    <t>INÊS FIGUEIRA DE BRITO TEIXEIRA</t>
  </si>
  <si>
    <t>GONÇALO GARCIA GONÇALVES</t>
  </si>
  <si>
    <t>DIOGO ALEXANDRE SOUSA ALMEIDA</t>
  </si>
  <si>
    <t>BERNARDO ALEXANDRE GONCALVES RODRIGUES</t>
  </si>
  <si>
    <t>ALICE MARIA MOTTY VIEITAS</t>
  </si>
  <si>
    <t>JOANA FILIPA GRADE FIGUEIREDO</t>
  </si>
  <si>
    <t>SÉRGIO ANDRÉ SILVA COSTA</t>
  </si>
  <si>
    <t>DIOGO QUINTIÃO AMARO RIBEIRO</t>
  </si>
  <si>
    <t>MARIA BEATRIZ SILVEIRA CRUZ</t>
  </si>
  <si>
    <t>JOÃO PAULO CORDEIRO LEAL</t>
  </si>
  <si>
    <t>Resumo:</t>
  </si>
  <si>
    <t>Número de inscrições</t>
  </si>
  <si>
    <t xml:space="preserve">Grupo </t>
  </si>
  <si>
    <t>Trabalho</t>
  </si>
  <si>
    <t>Big Data</t>
  </si>
  <si>
    <t>Data Governance</t>
  </si>
  <si>
    <t>Master Data Management</t>
  </si>
  <si>
    <t>Data Quality Management</t>
  </si>
  <si>
    <t>IOT</t>
  </si>
  <si>
    <t>Data Lake</t>
  </si>
  <si>
    <t>Certas</t>
  </si>
  <si>
    <t>Erradas</t>
  </si>
  <si>
    <t>Final</t>
  </si>
  <si>
    <t>x</t>
  </si>
  <si>
    <t>Mini_Teste</t>
  </si>
  <si>
    <t>Grupo</t>
  </si>
  <si>
    <t>F</t>
  </si>
  <si>
    <t>Avg</t>
  </si>
  <si>
    <t>Std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</si>
</sst>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1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center"/>
      <protection/>
    </xf>
    <xf numFmtId="0" fontId="5" fillId="33" borderId="13" xfId="56" applyFont="1" applyFill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1" fillId="0" borderId="10" xfId="56" applyFont="1" applyBorder="1" applyAlignment="1">
      <alignment/>
      <protection/>
    </xf>
    <xf numFmtId="0" fontId="6" fillId="34" borderId="14" xfId="56" applyFont="1" applyFill="1" applyBorder="1" applyAlignment="1">
      <alignment horizontal="center"/>
      <protection/>
    </xf>
    <xf numFmtId="0" fontId="1" fillId="34" borderId="10" xfId="56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4" xfId="56" applyFont="1" applyFill="1" applyBorder="1" applyAlignment="1">
      <alignment horizontal="center"/>
      <protection/>
    </xf>
    <xf numFmtId="0" fontId="1" fillId="35" borderId="10" xfId="56" applyFont="1" applyFill="1" applyBorder="1" applyAlignment="1">
      <alignment/>
      <protection/>
    </xf>
    <xf numFmtId="0" fontId="1" fillId="35" borderId="10" xfId="56" applyFont="1" applyFill="1" applyBorder="1" applyAlignment="1" quotePrefix="1">
      <alignment/>
      <protection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14" sqref="A14:D14"/>
    </sheetView>
  </sheetViews>
  <sheetFormatPr defaultColWidth="21.140625" defaultRowHeight="12.75"/>
  <cols>
    <col min="1" max="1" width="21.140625" style="0" customWidth="1"/>
    <col min="2" max="2" width="37.140625" style="0" bestFit="1" customWidth="1"/>
    <col min="3" max="3" width="5.140625" style="0" bestFit="1" customWidth="1"/>
    <col min="4" max="4" width="8.28125" style="0" bestFit="1" customWidth="1"/>
  </cols>
  <sheetData>
    <row r="2" spans="1:4" s="2" customFormat="1" ht="12.75">
      <c r="A2" s="3" t="s">
        <v>0</v>
      </c>
      <c r="B2" s="3" t="s">
        <v>1</v>
      </c>
      <c r="C2" s="3" t="s">
        <v>41</v>
      </c>
      <c r="D2" s="3" t="s">
        <v>40</v>
      </c>
    </row>
    <row r="3" spans="1:4" ht="12">
      <c r="A3" s="4">
        <v>54419</v>
      </c>
      <c r="B3" s="5" t="s">
        <v>14</v>
      </c>
      <c r="C3" s="4">
        <v>2</v>
      </c>
      <c r="D3" s="18">
        <f>VLOOKUP(A3,'Mini-Teste'!$A$4:$O$25,15,FALSE)</f>
        <v>7.5</v>
      </c>
    </row>
    <row r="4" spans="1:4" ht="12">
      <c r="A4" s="4">
        <v>54944</v>
      </c>
      <c r="B4" s="5" t="s">
        <v>20</v>
      </c>
      <c r="C4" s="4">
        <v>2</v>
      </c>
      <c r="D4" s="18">
        <f>VLOOKUP(A4,'Mini-Teste'!$A$4:$O$25,15,FALSE)</f>
        <v>8.5</v>
      </c>
    </row>
    <row r="5" spans="1:4" ht="12">
      <c r="A5" s="4">
        <v>54851</v>
      </c>
      <c r="B5" s="5" t="s">
        <v>19</v>
      </c>
      <c r="C5" s="4">
        <v>5</v>
      </c>
      <c r="D5" s="18">
        <f>VLOOKUP(A5,'Mini-Teste'!$A$4:$O$25,15,FALSE)</f>
        <v>15.5</v>
      </c>
    </row>
    <row r="6" spans="1:4" ht="12">
      <c r="A6" s="4">
        <v>54605</v>
      </c>
      <c r="B6" s="5" t="s">
        <v>18</v>
      </c>
      <c r="C6" s="4">
        <v>4</v>
      </c>
      <c r="D6" s="18">
        <f>VLOOKUP(A6,'Mini-Teste'!$A$4:$O$25,15,FALSE)</f>
        <v>15</v>
      </c>
    </row>
    <row r="7" spans="1:4" ht="12">
      <c r="A7" s="4">
        <v>50775</v>
      </c>
      <c r="B7" s="5" t="s">
        <v>11</v>
      </c>
      <c r="C7" s="4">
        <v>5</v>
      </c>
      <c r="D7" s="18">
        <f>VLOOKUP(A7,'Mini-Teste'!$A$4:$O$25,15,FALSE)</f>
        <v>15.5</v>
      </c>
    </row>
    <row r="8" spans="1:4" ht="12">
      <c r="A8" s="4">
        <v>55081</v>
      </c>
      <c r="B8" s="5" t="s">
        <v>23</v>
      </c>
      <c r="C8" s="4">
        <v>1</v>
      </c>
      <c r="D8" s="18">
        <f>VLOOKUP(A8,'Mini-Teste'!$A$4:$O$25,15,FALSE)</f>
        <v>11</v>
      </c>
    </row>
    <row r="9" spans="1:4" ht="12">
      <c r="A9" s="19">
        <v>54468</v>
      </c>
      <c r="B9" s="20" t="s">
        <v>17</v>
      </c>
      <c r="C9" s="19">
        <v>6</v>
      </c>
      <c r="D9" s="21" t="str">
        <f>VLOOKUP(A9,'Mini-Teste'!$A$4:$O$25,15,FALSE)</f>
        <v>F</v>
      </c>
    </row>
    <row r="10" spans="1:4" ht="12">
      <c r="A10" s="4">
        <v>54466</v>
      </c>
      <c r="B10" s="5" t="s">
        <v>16</v>
      </c>
      <c r="C10" s="4">
        <v>1</v>
      </c>
      <c r="D10" s="18">
        <f>VLOOKUP(A10,'Mini-Teste'!$A$4:$O$25,15,FALSE)</f>
        <v>15.5</v>
      </c>
    </row>
    <row r="11" spans="1:4" ht="12">
      <c r="A11" s="4">
        <v>50389</v>
      </c>
      <c r="B11" s="5" t="s">
        <v>6</v>
      </c>
      <c r="C11" s="4">
        <v>1</v>
      </c>
      <c r="D11" s="18">
        <f>VLOOKUP(A11,'Mini-Teste'!$A$4:$O$25,15,FALSE)</f>
        <v>15</v>
      </c>
    </row>
    <row r="12" spans="1:4" ht="12">
      <c r="A12" s="4">
        <v>55074</v>
      </c>
      <c r="B12" s="5" t="s">
        <v>21</v>
      </c>
      <c r="C12" s="4">
        <v>3</v>
      </c>
      <c r="D12" s="18">
        <f>VLOOKUP(A12,'Mini-Teste'!$A$4:$O$25,15,FALSE)</f>
        <v>10.5</v>
      </c>
    </row>
    <row r="13" spans="1:4" ht="12">
      <c r="A13" s="4">
        <v>55199</v>
      </c>
      <c r="B13" s="5" t="s">
        <v>25</v>
      </c>
      <c r="C13" s="4">
        <v>6</v>
      </c>
      <c r="D13" s="18">
        <f>VLOOKUP(A13,'Mini-Teste'!$A$4:$O$25,15,FALSE)</f>
        <v>2.5</v>
      </c>
    </row>
    <row r="14" spans="1:4" ht="12">
      <c r="A14" s="19">
        <v>54456</v>
      </c>
      <c r="B14" s="20" t="s">
        <v>15</v>
      </c>
      <c r="C14" s="19">
        <v>4</v>
      </c>
      <c r="D14" s="21" t="str">
        <f>VLOOKUP(A14,'Mini-Teste'!$A$4:$O$25,15,FALSE)</f>
        <v>F</v>
      </c>
    </row>
    <row r="15" spans="1:4" ht="12">
      <c r="A15" s="4">
        <v>48671</v>
      </c>
      <c r="B15" s="5" t="s">
        <v>4</v>
      </c>
      <c r="C15" s="4">
        <v>2</v>
      </c>
      <c r="D15" s="18">
        <f>VLOOKUP(A15,'Mini-Teste'!$A$4:$O$25,15,FALSE)</f>
        <v>10.5</v>
      </c>
    </row>
    <row r="16" spans="1:4" ht="12">
      <c r="A16" s="4">
        <v>54242</v>
      </c>
      <c r="B16" s="5" t="s">
        <v>13</v>
      </c>
      <c r="C16" s="4">
        <v>6</v>
      </c>
      <c r="D16" s="18">
        <f>VLOOKUP(A16,'Mini-Teste'!$A$4:$O$25,15,FALSE)</f>
        <v>15</v>
      </c>
    </row>
    <row r="17" spans="1:4" ht="12">
      <c r="A17" s="4">
        <v>50425</v>
      </c>
      <c r="B17" s="5" t="s">
        <v>7</v>
      </c>
      <c r="C17" s="4">
        <v>1</v>
      </c>
      <c r="D17" s="18">
        <f>VLOOKUP(A17,'Mini-Teste'!$A$4:$O$25,15,FALSE)</f>
        <v>16</v>
      </c>
    </row>
    <row r="18" spans="1:4" ht="12">
      <c r="A18" s="4">
        <v>55192</v>
      </c>
      <c r="B18" s="5" t="s">
        <v>24</v>
      </c>
      <c r="C18" s="4">
        <v>3</v>
      </c>
      <c r="D18" s="18">
        <f>VLOOKUP(A18,'Mini-Teste'!$A$4:$O$25,15,FALSE)</f>
        <v>13</v>
      </c>
    </row>
    <row r="19" spans="1:4" ht="12">
      <c r="A19" s="4">
        <v>50777</v>
      </c>
      <c r="B19" s="5" t="s">
        <v>12</v>
      </c>
      <c r="C19" s="4">
        <v>4</v>
      </c>
      <c r="D19" s="18">
        <f>VLOOKUP(A19,'Mini-Teste'!$A$4:$O$25,15,FALSE)</f>
        <v>11.5</v>
      </c>
    </row>
    <row r="20" spans="1:4" ht="12">
      <c r="A20" s="4">
        <v>50738</v>
      </c>
      <c r="B20" s="5" t="s">
        <v>10</v>
      </c>
      <c r="C20" s="4">
        <v>3</v>
      </c>
      <c r="D20" s="18">
        <f>VLOOKUP(A20,'Mini-Teste'!$A$4:$O$25,15,FALSE)</f>
        <v>10</v>
      </c>
    </row>
    <row r="21" spans="1:4" ht="12">
      <c r="A21" s="4">
        <v>50544</v>
      </c>
      <c r="B21" s="5" t="s">
        <v>8</v>
      </c>
      <c r="C21" s="4">
        <v>2</v>
      </c>
      <c r="D21" s="18">
        <f>VLOOKUP(A21,'Mini-Teste'!$A$4:$O$25,15,FALSE)</f>
        <v>17.5</v>
      </c>
    </row>
    <row r="22" spans="1:4" ht="12">
      <c r="A22" s="4">
        <v>50714</v>
      </c>
      <c r="B22" s="5" t="s">
        <v>9</v>
      </c>
      <c r="C22" s="4">
        <v>3</v>
      </c>
      <c r="D22" s="18">
        <f>VLOOKUP(A22,'Mini-Teste'!$A$4:$O$25,15,FALSE)</f>
        <v>10.5</v>
      </c>
    </row>
    <row r="23" spans="1:4" ht="12">
      <c r="A23" s="19">
        <v>55075</v>
      </c>
      <c r="B23" s="20" t="s">
        <v>22</v>
      </c>
      <c r="C23" s="19">
        <v>5</v>
      </c>
      <c r="D23" s="21" t="str">
        <f>VLOOKUP(A23,'Mini-Teste'!$A$4:$O$25,15,FALSE)</f>
        <v>F</v>
      </c>
    </row>
    <row r="24" spans="1:4" ht="12">
      <c r="A24" s="4">
        <v>50316</v>
      </c>
      <c r="B24" s="5" t="s">
        <v>5</v>
      </c>
      <c r="C24" s="4">
        <v>4</v>
      </c>
      <c r="D24" s="18">
        <f>VLOOKUP(A24,'Mini-Teste'!$A$4:$O$25,15,FALSE)</f>
        <v>10</v>
      </c>
    </row>
    <row r="25" ht="12">
      <c r="A25" s="1" t="s">
        <v>3</v>
      </c>
    </row>
    <row r="26" ht="12">
      <c r="A26" s="1" t="s">
        <v>26</v>
      </c>
    </row>
    <row r="27" ht="12">
      <c r="A27" s="1" t="s">
        <v>27</v>
      </c>
    </row>
    <row r="28" ht="12">
      <c r="A28" s="1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22.8515625" style="0" customWidth="1"/>
  </cols>
  <sheetData>
    <row r="2" spans="1:2" s="9" customFormat="1" ht="19.5" customHeight="1">
      <c r="A2" s="8" t="s">
        <v>28</v>
      </c>
      <c r="B2" s="8" t="s">
        <v>29</v>
      </c>
    </row>
    <row r="3" spans="1:2" ht="19.5" customHeight="1">
      <c r="A3" s="6">
        <v>1</v>
      </c>
      <c r="B3" s="7" t="s">
        <v>32</v>
      </c>
    </row>
    <row r="4" spans="1:2" ht="19.5" customHeight="1">
      <c r="A4" s="6">
        <v>2</v>
      </c>
      <c r="B4" s="7" t="s">
        <v>31</v>
      </c>
    </row>
    <row r="5" spans="1:2" ht="19.5" customHeight="1">
      <c r="A5" s="6">
        <v>3</v>
      </c>
      <c r="B5" s="7" t="s">
        <v>30</v>
      </c>
    </row>
    <row r="6" spans="1:2" ht="19.5" customHeight="1">
      <c r="A6" s="6">
        <v>4</v>
      </c>
      <c r="B6" s="7" t="s">
        <v>33</v>
      </c>
    </row>
    <row r="7" spans="1:2" ht="19.5" customHeight="1">
      <c r="A7" s="6">
        <v>5</v>
      </c>
      <c r="B7" s="7" t="s">
        <v>34</v>
      </c>
    </row>
    <row r="8" spans="1:2" ht="19.5" customHeight="1">
      <c r="A8" s="6">
        <v>6</v>
      </c>
      <c r="B8" s="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27"/>
  <sheetViews>
    <sheetView zoomScalePageLayoutView="0" workbookViewId="0" topLeftCell="A4">
      <selection activeCell="O27" sqref="O27"/>
    </sheetView>
  </sheetViews>
  <sheetFormatPr defaultColWidth="9.140625" defaultRowHeight="12.75"/>
  <cols>
    <col min="2" max="2" width="44.57421875" style="0" bestFit="1" customWidth="1"/>
  </cols>
  <sheetData>
    <row r="2" spans="13:15" ht="12">
      <c r="M2" s="10">
        <v>2</v>
      </c>
      <c r="N2" s="10">
        <v>0.5</v>
      </c>
      <c r="O2" s="10"/>
    </row>
    <row r="3" spans="1:15" ht="12">
      <c r="A3" s="3" t="s">
        <v>0</v>
      </c>
      <c r="B3" s="3" t="s">
        <v>1</v>
      </c>
      <c r="C3" s="11">
        <v>1</v>
      </c>
      <c r="D3" s="11">
        <f>C3+1</f>
        <v>2</v>
      </c>
      <c r="E3" s="11">
        <f aca="true" t="shared" si="0" ref="E3:L3">D3+1</f>
        <v>3</v>
      </c>
      <c r="F3" s="11">
        <f t="shared" si="0"/>
        <v>4</v>
      </c>
      <c r="G3" s="11">
        <f t="shared" si="0"/>
        <v>5</v>
      </c>
      <c r="H3" s="11">
        <f t="shared" si="0"/>
        <v>6</v>
      </c>
      <c r="I3" s="11">
        <f t="shared" si="0"/>
        <v>7</v>
      </c>
      <c r="J3" s="11">
        <f t="shared" si="0"/>
        <v>8</v>
      </c>
      <c r="K3" s="11">
        <f t="shared" si="0"/>
        <v>9</v>
      </c>
      <c r="L3" s="11">
        <f t="shared" si="0"/>
        <v>10</v>
      </c>
      <c r="M3" s="12" t="s">
        <v>36</v>
      </c>
      <c r="N3" s="12" t="s">
        <v>37</v>
      </c>
      <c r="O3" s="13" t="s">
        <v>38</v>
      </c>
    </row>
    <row r="4" spans="1:35" ht="12">
      <c r="A4" s="4">
        <v>54419</v>
      </c>
      <c r="B4" s="5" t="s">
        <v>14</v>
      </c>
      <c r="C4" s="14">
        <v>1</v>
      </c>
      <c r="D4" s="14" t="s">
        <v>39</v>
      </c>
      <c r="E4" s="14" t="s">
        <v>39</v>
      </c>
      <c r="F4" s="14">
        <v>1</v>
      </c>
      <c r="G4" s="14">
        <v>1</v>
      </c>
      <c r="H4" s="14">
        <v>1</v>
      </c>
      <c r="I4" s="14" t="s">
        <v>39</v>
      </c>
      <c r="J4" s="14" t="s">
        <v>39</v>
      </c>
      <c r="K4" s="14" t="s">
        <v>39</v>
      </c>
      <c r="L4" s="14">
        <v>1</v>
      </c>
      <c r="M4" s="15">
        <f aca="true" t="shared" si="1" ref="M4:M25">COUNTIF(C4:L4,1)</f>
        <v>5</v>
      </c>
      <c r="N4" s="15">
        <f aca="true" t="shared" si="2" ref="N4:N25">COUNTIF(C4:L4,"x")</f>
        <v>5</v>
      </c>
      <c r="O4" s="15">
        <f>M4*$M$2-N4*$N$2</f>
        <v>7.5</v>
      </c>
      <c r="P4" s="15">
        <f aca="true" t="shared" si="3" ref="P4:AI4">N4*$M$2-O4*$N$2</f>
        <v>6.25</v>
      </c>
      <c r="Q4" s="15">
        <f t="shared" si="3"/>
        <v>11.875</v>
      </c>
      <c r="R4" s="15">
        <f t="shared" si="3"/>
        <v>6.5625</v>
      </c>
      <c r="S4" s="15">
        <f t="shared" si="3"/>
        <v>20.46875</v>
      </c>
      <c r="T4" s="15">
        <f t="shared" si="3"/>
        <v>2.890625</v>
      </c>
      <c r="U4" s="15">
        <f t="shared" si="3"/>
        <v>39.4921875</v>
      </c>
      <c r="V4" s="15">
        <f t="shared" si="3"/>
        <v>-13.96484375</v>
      </c>
      <c r="W4" s="15">
        <f t="shared" si="3"/>
        <v>85.966796875</v>
      </c>
      <c r="X4" s="15">
        <f t="shared" si="3"/>
        <v>-70.9130859375</v>
      </c>
      <c r="Y4" s="15">
        <f t="shared" si="3"/>
        <v>207.39013671875</v>
      </c>
      <c r="Z4" s="15">
        <f t="shared" si="3"/>
        <v>-245.521240234375</v>
      </c>
      <c r="AA4" s="15">
        <f t="shared" si="3"/>
        <v>537.5408935546875</v>
      </c>
      <c r="AB4" s="15">
        <f t="shared" si="3"/>
        <v>-759.8129272460938</v>
      </c>
      <c r="AC4" s="15">
        <f t="shared" si="3"/>
        <v>1454.9882507324219</v>
      </c>
      <c r="AD4" s="15">
        <f t="shared" si="3"/>
        <v>-2247.1199798583984</v>
      </c>
      <c r="AE4" s="15">
        <f t="shared" si="3"/>
        <v>4033.536491394043</v>
      </c>
      <c r="AF4" s="15">
        <f t="shared" si="3"/>
        <v>-6511.008205413818</v>
      </c>
      <c r="AG4" s="15">
        <f t="shared" si="3"/>
        <v>11322.577085494995</v>
      </c>
      <c r="AH4" s="15">
        <f t="shared" si="3"/>
        <v>-18683.304953575134</v>
      </c>
      <c r="AI4" s="15">
        <f t="shared" si="3"/>
        <v>31986.806647777557</v>
      </c>
    </row>
    <row r="5" spans="1:15" ht="12">
      <c r="A5" s="4">
        <v>54944</v>
      </c>
      <c r="B5" s="5" t="s">
        <v>20</v>
      </c>
      <c r="C5" s="14" t="s">
        <v>39</v>
      </c>
      <c r="D5" s="14">
        <v>1</v>
      </c>
      <c r="E5" s="14">
        <v>1</v>
      </c>
      <c r="F5" s="14">
        <v>1</v>
      </c>
      <c r="G5" s="14">
        <v>1</v>
      </c>
      <c r="H5" s="14" t="s">
        <v>39</v>
      </c>
      <c r="I5" s="14">
        <v>1</v>
      </c>
      <c r="J5" s="14">
        <v>0</v>
      </c>
      <c r="K5" s="14" t="s">
        <v>39</v>
      </c>
      <c r="L5" s="14">
        <v>0</v>
      </c>
      <c r="M5" s="15">
        <f t="shared" si="1"/>
        <v>5</v>
      </c>
      <c r="N5" s="15">
        <f t="shared" si="2"/>
        <v>3</v>
      </c>
      <c r="O5" s="15">
        <f aca="true" t="shared" si="4" ref="O5:O25">M5*$M$2-N5*$N$2</f>
        <v>8.5</v>
      </c>
    </row>
    <row r="6" spans="1:15" ht="12">
      <c r="A6" s="4">
        <v>54851</v>
      </c>
      <c r="B6" s="5" t="s">
        <v>19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0</v>
      </c>
      <c r="J6" s="14" t="s">
        <v>39</v>
      </c>
      <c r="K6" s="14">
        <v>1</v>
      </c>
      <c r="L6" s="14">
        <v>1</v>
      </c>
      <c r="M6" s="15">
        <f t="shared" si="1"/>
        <v>8</v>
      </c>
      <c r="N6" s="15">
        <f t="shared" si="2"/>
        <v>1</v>
      </c>
      <c r="O6" s="15">
        <f t="shared" si="4"/>
        <v>15.5</v>
      </c>
    </row>
    <row r="7" spans="1:15" ht="12">
      <c r="A7" s="4">
        <v>54605</v>
      </c>
      <c r="B7" s="5" t="s">
        <v>18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 t="s">
        <v>39</v>
      </c>
      <c r="J7" s="14" t="s">
        <v>39</v>
      </c>
      <c r="K7" s="14">
        <v>1</v>
      </c>
      <c r="L7" s="14">
        <v>1</v>
      </c>
      <c r="M7" s="15">
        <f t="shared" si="1"/>
        <v>8</v>
      </c>
      <c r="N7" s="15">
        <f t="shared" si="2"/>
        <v>2</v>
      </c>
      <c r="O7" s="15">
        <f t="shared" si="4"/>
        <v>15</v>
      </c>
    </row>
    <row r="8" spans="1:15" ht="12">
      <c r="A8" s="4">
        <v>50775</v>
      </c>
      <c r="B8" s="5" t="s">
        <v>11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0</v>
      </c>
      <c r="J8" s="14">
        <v>1</v>
      </c>
      <c r="K8" s="14">
        <v>1</v>
      </c>
      <c r="L8" s="14" t="s">
        <v>39</v>
      </c>
      <c r="M8" s="15">
        <f t="shared" si="1"/>
        <v>8</v>
      </c>
      <c r="N8" s="15">
        <f t="shared" si="2"/>
        <v>1</v>
      </c>
      <c r="O8" s="15">
        <f t="shared" si="4"/>
        <v>15.5</v>
      </c>
    </row>
    <row r="9" spans="1:15" ht="12">
      <c r="A9" s="4">
        <v>55081</v>
      </c>
      <c r="B9" s="5" t="s">
        <v>23</v>
      </c>
      <c r="C9" s="14">
        <v>1</v>
      </c>
      <c r="D9" s="14">
        <v>1</v>
      </c>
      <c r="E9" s="14">
        <v>1</v>
      </c>
      <c r="F9" s="14" t="s">
        <v>39</v>
      </c>
      <c r="G9" s="14">
        <v>1</v>
      </c>
      <c r="H9" s="14">
        <v>0</v>
      </c>
      <c r="I9" s="14" t="s">
        <v>39</v>
      </c>
      <c r="J9" s="14">
        <v>0</v>
      </c>
      <c r="K9" s="14">
        <v>1</v>
      </c>
      <c r="L9" s="14">
        <v>1</v>
      </c>
      <c r="M9" s="15">
        <f t="shared" si="1"/>
        <v>6</v>
      </c>
      <c r="N9" s="15">
        <f t="shared" si="2"/>
        <v>2</v>
      </c>
      <c r="O9" s="15">
        <f t="shared" si="4"/>
        <v>11</v>
      </c>
    </row>
    <row r="10" spans="1:15" ht="12">
      <c r="A10" s="19">
        <v>54468</v>
      </c>
      <c r="B10" s="20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>
        <f t="shared" si="1"/>
        <v>0</v>
      </c>
      <c r="N10" s="23">
        <f t="shared" si="2"/>
        <v>0</v>
      </c>
      <c r="O10" s="24" t="s">
        <v>42</v>
      </c>
    </row>
    <row r="11" spans="1:15" ht="12">
      <c r="A11" s="4">
        <v>54466</v>
      </c>
      <c r="B11" s="5" t="s">
        <v>16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 t="s">
        <v>39</v>
      </c>
      <c r="K11" s="14">
        <v>0</v>
      </c>
      <c r="L11" s="14">
        <v>1</v>
      </c>
      <c r="M11" s="15">
        <f t="shared" si="1"/>
        <v>8</v>
      </c>
      <c r="N11" s="15">
        <f t="shared" si="2"/>
        <v>1</v>
      </c>
      <c r="O11" s="15">
        <f t="shared" si="4"/>
        <v>15.5</v>
      </c>
    </row>
    <row r="12" spans="1:15" ht="12">
      <c r="A12" s="4">
        <v>50389</v>
      </c>
      <c r="B12" s="5" t="s">
        <v>6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 t="s">
        <v>39</v>
      </c>
      <c r="K12" s="14">
        <v>1</v>
      </c>
      <c r="L12" s="14" t="s">
        <v>39</v>
      </c>
      <c r="M12" s="15">
        <f t="shared" si="1"/>
        <v>8</v>
      </c>
      <c r="N12" s="15">
        <f t="shared" si="2"/>
        <v>2</v>
      </c>
      <c r="O12" s="15">
        <f t="shared" si="4"/>
        <v>15</v>
      </c>
    </row>
    <row r="13" spans="1:15" ht="12">
      <c r="A13" s="4">
        <v>55074</v>
      </c>
      <c r="B13" s="5" t="s">
        <v>21</v>
      </c>
      <c r="C13" s="14" t="s">
        <v>39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 t="s">
        <v>39</v>
      </c>
      <c r="J13" s="14" t="s">
        <v>39</v>
      </c>
      <c r="K13" s="14">
        <v>0</v>
      </c>
      <c r="L13" s="14">
        <v>1</v>
      </c>
      <c r="M13" s="15">
        <f t="shared" si="1"/>
        <v>6</v>
      </c>
      <c r="N13" s="15">
        <f t="shared" si="2"/>
        <v>3</v>
      </c>
      <c r="O13" s="15">
        <f t="shared" si="4"/>
        <v>10.5</v>
      </c>
    </row>
    <row r="14" spans="1:15" ht="12">
      <c r="A14" s="4">
        <v>55199</v>
      </c>
      <c r="B14" s="5" t="s">
        <v>25</v>
      </c>
      <c r="C14" s="14">
        <v>1</v>
      </c>
      <c r="D14" s="14" t="s">
        <v>39</v>
      </c>
      <c r="E14" s="14" t="s">
        <v>39</v>
      </c>
      <c r="F14" s="14" t="s">
        <v>39</v>
      </c>
      <c r="G14" s="14">
        <v>1</v>
      </c>
      <c r="H14" s="14" t="s">
        <v>39</v>
      </c>
      <c r="I14" s="14" t="s">
        <v>39</v>
      </c>
      <c r="J14" s="14" t="s">
        <v>39</v>
      </c>
      <c r="K14" s="14" t="s">
        <v>39</v>
      </c>
      <c r="L14" s="14">
        <v>1</v>
      </c>
      <c r="M14" s="15">
        <f t="shared" si="1"/>
        <v>3</v>
      </c>
      <c r="N14" s="15">
        <f t="shared" si="2"/>
        <v>7</v>
      </c>
      <c r="O14" s="15">
        <f t="shared" si="4"/>
        <v>2.5</v>
      </c>
    </row>
    <row r="15" spans="1:15" ht="12">
      <c r="A15" s="19">
        <v>54456</v>
      </c>
      <c r="B15" s="20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>
        <f t="shared" si="1"/>
        <v>0</v>
      </c>
      <c r="N15" s="23">
        <f t="shared" si="2"/>
        <v>0</v>
      </c>
      <c r="O15" s="24" t="s">
        <v>42</v>
      </c>
    </row>
    <row r="16" spans="1:15" ht="12">
      <c r="A16" s="4">
        <v>48671</v>
      </c>
      <c r="B16" s="5" t="s">
        <v>4</v>
      </c>
      <c r="C16" s="14">
        <v>1</v>
      </c>
      <c r="D16" s="14">
        <v>0</v>
      </c>
      <c r="E16" s="14">
        <v>1</v>
      </c>
      <c r="F16" s="14">
        <v>1</v>
      </c>
      <c r="G16" s="14">
        <v>1</v>
      </c>
      <c r="H16" s="14" t="s">
        <v>39</v>
      </c>
      <c r="I16" s="14" t="s">
        <v>39</v>
      </c>
      <c r="J16" s="14" t="s">
        <v>39</v>
      </c>
      <c r="K16" s="14">
        <v>1</v>
      </c>
      <c r="L16" s="14">
        <v>1</v>
      </c>
      <c r="M16" s="15">
        <f t="shared" si="1"/>
        <v>6</v>
      </c>
      <c r="N16" s="15">
        <f t="shared" si="2"/>
        <v>3</v>
      </c>
      <c r="O16" s="15">
        <f t="shared" si="4"/>
        <v>10.5</v>
      </c>
    </row>
    <row r="17" spans="1:15" ht="12">
      <c r="A17" s="4">
        <v>54242</v>
      </c>
      <c r="B17" s="5" t="s">
        <v>13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 t="s">
        <v>39</v>
      </c>
      <c r="J17" s="14">
        <v>1</v>
      </c>
      <c r="K17" s="14" t="s">
        <v>39</v>
      </c>
      <c r="L17" s="14">
        <v>1</v>
      </c>
      <c r="M17" s="15">
        <f t="shared" si="1"/>
        <v>8</v>
      </c>
      <c r="N17" s="15">
        <f t="shared" si="2"/>
        <v>2</v>
      </c>
      <c r="O17" s="15">
        <f t="shared" si="4"/>
        <v>15</v>
      </c>
    </row>
    <row r="18" spans="1:15" ht="12">
      <c r="A18" s="4">
        <v>50425</v>
      </c>
      <c r="B18" s="5" t="s">
        <v>7</v>
      </c>
      <c r="C18" s="14">
        <v>1</v>
      </c>
      <c r="D18" s="14">
        <v>1</v>
      </c>
      <c r="E18" s="14">
        <v>1</v>
      </c>
      <c r="F18" s="14">
        <v>0</v>
      </c>
      <c r="G18" s="14">
        <v>1</v>
      </c>
      <c r="H18" s="14">
        <v>1</v>
      </c>
      <c r="I18" s="14">
        <v>1</v>
      </c>
      <c r="J18" s="14">
        <v>0</v>
      </c>
      <c r="K18" s="14">
        <v>1</v>
      </c>
      <c r="L18" s="14">
        <v>1</v>
      </c>
      <c r="M18" s="15">
        <f t="shared" si="1"/>
        <v>8</v>
      </c>
      <c r="N18" s="15">
        <f t="shared" si="2"/>
        <v>0</v>
      </c>
      <c r="O18" s="15">
        <f t="shared" si="4"/>
        <v>16</v>
      </c>
    </row>
    <row r="19" spans="1:15" ht="12">
      <c r="A19" s="4">
        <v>55192</v>
      </c>
      <c r="B19" s="5" t="s">
        <v>24</v>
      </c>
      <c r="C19" s="14">
        <v>1</v>
      </c>
      <c r="D19" s="14">
        <v>1</v>
      </c>
      <c r="E19" s="14" t="s">
        <v>39</v>
      </c>
      <c r="F19" s="14">
        <v>1</v>
      </c>
      <c r="G19" s="14" t="s">
        <v>39</v>
      </c>
      <c r="H19" s="14">
        <v>1</v>
      </c>
      <c r="I19" s="14">
        <v>1</v>
      </c>
      <c r="J19" s="14">
        <v>1</v>
      </c>
      <c r="K19" s="14">
        <v>0</v>
      </c>
      <c r="L19" s="14">
        <v>1</v>
      </c>
      <c r="M19" s="15">
        <f t="shared" si="1"/>
        <v>7</v>
      </c>
      <c r="N19" s="15">
        <f t="shared" si="2"/>
        <v>2</v>
      </c>
      <c r="O19" s="15">
        <f t="shared" si="4"/>
        <v>13</v>
      </c>
    </row>
    <row r="20" spans="1:15" ht="12">
      <c r="A20" s="4">
        <v>50777</v>
      </c>
      <c r="B20" s="5" t="s">
        <v>12</v>
      </c>
      <c r="C20" s="14">
        <v>1</v>
      </c>
      <c r="D20" s="14">
        <v>0</v>
      </c>
      <c r="E20" s="14">
        <v>1</v>
      </c>
      <c r="F20" s="14">
        <v>0</v>
      </c>
      <c r="G20" s="14">
        <v>1</v>
      </c>
      <c r="H20" s="14">
        <v>1</v>
      </c>
      <c r="I20" s="14" t="s">
        <v>39</v>
      </c>
      <c r="J20" s="14">
        <v>0</v>
      </c>
      <c r="K20" s="14">
        <v>1</v>
      </c>
      <c r="L20" s="14">
        <v>1</v>
      </c>
      <c r="M20" s="15">
        <f t="shared" si="1"/>
        <v>6</v>
      </c>
      <c r="N20" s="15">
        <f t="shared" si="2"/>
        <v>1</v>
      </c>
      <c r="O20" s="15">
        <f t="shared" si="4"/>
        <v>11.5</v>
      </c>
    </row>
    <row r="21" spans="1:15" ht="12">
      <c r="A21" s="4">
        <v>50738</v>
      </c>
      <c r="B21" s="5" t="s">
        <v>10</v>
      </c>
      <c r="C21" s="14">
        <v>1</v>
      </c>
      <c r="D21" s="14" t="s">
        <v>39</v>
      </c>
      <c r="E21" s="14">
        <v>1</v>
      </c>
      <c r="F21" s="14">
        <v>1</v>
      </c>
      <c r="G21" s="14">
        <v>1</v>
      </c>
      <c r="H21" s="14" t="s">
        <v>39</v>
      </c>
      <c r="I21" s="14">
        <v>1</v>
      </c>
      <c r="J21" s="14" t="s">
        <v>39</v>
      </c>
      <c r="K21" s="14" t="s">
        <v>39</v>
      </c>
      <c r="L21" s="14">
        <v>1</v>
      </c>
      <c r="M21" s="15">
        <f t="shared" si="1"/>
        <v>6</v>
      </c>
      <c r="N21" s="15">
        <f t="shared" si="2"/>
        <v>4</v>
      </c>
      <c r="O21" s="15">
        <f t="shared" si="4"/>
        <v>10</v>
      </c>
    </row>
    <row r="22" spans="1:15" ht="12">
      <c r="A22" s="4">
        <v>50544</v>
      </c>
      <c r="B22" s="5" t="s">
        <v>8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 t="s">
        <v>39</v>
      </c>
      <c r="L22" s="14">
        <v>1</v>
      </c>
      <c r="M22" s="15">
        <f t="shared" si="1"/>
        <v>9</v>
      </c>
      <c r="N22" s="15">
        <f t="shared" si="2"/>
        <v>1</v>
      </c>
      <c r="O22" s="15">
        <f t="shared" si="4"/>
        <v>17.5</v>
      </c>
    </row>
    <row r="23" spans="1:15" ht="12">
      <c r="A23" s="4">
        <v>50714</v>
      </c>
      <c r="B23" s="5" t="s">
        <v>9</v>
      </c>
      <c r="C23" s="16">
        <v>1</v>
      </c>
      <c r="D23" s="16" t="s">
        <v>39</v>
      </c>
      <c r="E23" s="16">
        <v>1</v>
      </c>
      <c r="F23" s="16">
        <v>1</v>
      </c>
      <c r="G23" s="16">
        <v>1</v>
      </c>
      <c r="H23" s="16">
        <v>1</v>
      </c>
      <c r="I23" s="16" t="s">
        <v>39</v>
      </c>
      <c r="J23" s="16" t="s">
        <v>39</v>
      </c>
      <c r="K23" s="16">
        <v>0</v>
      </c>
      <c r="L23" s="16">
        <v>1</v>
      </c>
      <c r="M23" s="17">
        <f t="shared" si="1"/>
        <v>6</v>
      </c>
      <c r="N23" s="17">
        <f t="shared" si="2"/>
        <v>3</v>
      </c>
      <c r="O23" s="15">
        <f t="shared" si="4"/>
        <v>10.5</v>
      </c>
    </row>
    <row r="24" spans="1:15" ht="12">
      <c r="A24" s="19">
        <v>55075</v>
      </c>
      <c r="B24" s="20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>
        <f t="shared" si="1"/>
        <v>0</v>
      </c>
      <c r="N24" s="23">
        <f t="shared" si="2"/>
        <v>0</v>
      </c>
      <c r="O24" s="24" t="s">
        <v>42</v>
      </c>
    </row>
    <row r="25" spans="1:15" ht="12">
      <c r="A25" s="4">
        <v>50316</v>
      </c>
      <c r="B25" s="5" t="s">
        <v>5</v>
      </c>
      <c r="C25" s="14">
        <v>1</v>
      </c>
      <c r="D25" s="14" t="s">
        <v>39</v>
      </c>
      <c r="E25" s="14">
        <v>1</v>
      </c>
      <c r="F25" s="14" t="s">
        <v>39</v>
      </c>
      <c r="G25" s="14">
        <v>1</v>
      </c>
      <c r="H25" s="14">
        <v>1</v>
      </c>
      <c r="I25" s="14" t="s">
        <v>39</v>
      </c>
      <c r="J25" s="14">
        <v>1</v>
      </c>
      <c r="K25" s="14" t="s">
        <v>39</v>
      </c>
      <c r="L25" s="14">
        <v>1</v>
      </c>
      <c r="M25" s="15">
        <f t="shared" si="1"/>
        <v>6</v>
      </c>
      <c r="N25" s="15">
        <f t="shared" si="2"/>
        <v>4</v>
      </c>
      <c r="O25" s="15">
        <f t="shared" si="4"/>
        <v>10</v>
      </c>
    </row>
    <row r="26" spans="14:15" ht="12">
      <c r="N26" s="25" t="s">
        <v>43</v>
      </c>
      <c r="O26" s="25">
        <f>ROUND(AVERAGE(O4:O25),2)</f>
        <v>12.13</v>
      </c>
    </row>
    <row r="27" spans="14:15" ht="12">
      <c r="N27" s="25" t="s">
        <v>44</v>
      </c>
      <c r="O27" s="25">
        <f>ROUND(_xlfn.STDEV.P(O4:O25),2)</f>
        <v>3.62</v>
      </c>
    </row>
  </sheetData>
  <sheetProtection/>
  <conditionalFormatting sqref="C4:L25">
    <cfRule type="cellIs" priority="1" dxfId="0" operator="equal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2020-10-14T12:09:08Z</dcterms:created>
  <dcterms:modified xsi:type="dcterms:W3CDTF">2020-11-03T19:32:32Z</dcterms:modified>
  <cp:category/>
  <cp:version/>
  <cp:contentType/>
  <cp:contentStatus/>
</cp:coreProperties>
</file>