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6053\Documents\Textos\Proprios\ISEG\CSFE\2020-2021\"/>
    </mc:Choice>
  </mc:AlternateContent>
  <bookViews>
    <workbookView xWindow="0" yWindow="0" windowWidth="16820" windowHeight="7160"/>
  </bookViews>
  <sheets>
    <sheet name="Main" sheetId="1" r:id="rId1"/>
    <sheet name="Exam-PartA" sheetId="2" r:id="rId2"/>
    <sheet name="Exam-PartB" sheetId="3" r:id="rId3"/>
  </sheets>
  <definedNames>
    <definedName name="_xlnm._FilterDatabase" localSheetId="0" hidden="1">Main!$A$1:$O$16</definedName>
  </definedNames>
  <calcPr calcId="162913"/>
</workbook>
</file>

<file path=xl/calcChain.xml><?xml version="1.0" encoding="utf-8"?>
<calcChain xmlns="http://schemas.openxmlformats.org/spreadsheetml/2006/main">
  <c r="K14" i="1" l="1"/>
  <c r="K12" i="1"/>
  <c r="K16" i="1" l="1"/>
  <c r="K15" i="1"/>
  <c r="K13" i="1"/>
  <c r="K11" i="1"/>
  <c r="K10" i="1"/>
  <c r="K9" i="1"/>
  <c r="K8" i="1"/>
  <c r="K7" i="1"/>
  <c r="K6" i="1"/>
  <c r="K5" i="1"/>
  <c r="K4" i="1"/>
  <c r="K3" i="1"/>
  <c r="K2" i="1"/>
  <c r="H17" i="3" l="1"/>
  <c r="H16" i="3"/>
  <c r="H15" i="3"/>
  <c r="H14" i="3"/>
  <c r="H13" i="3"/>
  <c r="H12" i="3"/>
  <c r="H11" i="3"/>
  <c r="H10" i="3"/>
  <c r="L9" i="1" s="1"/>
  <c r="M9" i="1" s="1"/>
  <c r="N9" i="1" s="1"/>
  <c r="H9" i="3"/>
  <c r="H8" i="3"/>
  <c r="H7" i="3"/>
  <c r="H6" i="3"/>
  <c r="H5" i="3"/>
  <c r="H4" i="3"/>
  <c r="H3" i="3"/>
  <c r="H2" i="3"/>
  <c r="I2" i="3" s="1"/>
  <c r="I13" i="3" l="1"/>
  <c r="L12" i="1"/>
  <c r="I15" i="3"/>
  <c r="L14" i="1"/>
  <c r="I14" i="3"/>
  <c r="L13" i="1"/>
  <c r="M13" i="1" s="1"/>
  <c r="N13" i="1" s="1"/>
  <c r="I3" i="3"/>
  <c r="L2" i="1"/>
  <c r="M2" i="1" s="1"/>
  <c r="N2" i="1" s="1"/>
  <c r="I10" i="3"/>
  <c r="I16" i="3"/>
  <c r="L15" i="1"/>
  <c r="M15" i="1" s="1"/>
  <c r="N15" i="1" s="1"/>
  <c r="I17" i="3"/>
  <c r="L16" i="1"/>
  <c r="M16" i="1" s="1"/>
  <c r="N16" i="1" s="1"/>
  <c r="I4" i="3"/>
  <c r="L3" i="1"/>
  <c r="M3" i="1" s="1"/>
  <c r="N3" i="1" s="1"/>
  <c r="I11" i="3"/>
  <c r="L10" i="1"/>
  <c r="M10" i="1" s="1"/>
  <c r="N10" i="1" s="1"/>
  <c r="I6" i="3"/>
  <c r="L5" i="1"/>
  <c r="M5" i="1" s="1"/>
  <c r="N5" i="1" s="1"/>
  <c r="I7" i="3"/>
  <c r="L6" i="1"/>
  <c r="M6" i="1" s="1"/>
  <c r="N6" i="1" s="1"/>
  <c r="I8" i="3"/>
  <c r="L7" i="1"/>
  <c r="M7" i="1" s="1"/>
  <c r="N7" i="1" s="1"/>
  <c r="I9" i="3"/>
  <c r="L8" i="1"/>
  <c r="M8" i="1" s="1"/>
  <c r="N8" i="1" s="1"/>
  <c r="I5" i="3"/>
  <c r="L4" i="1"/>
  <c r="M4" i="1" s="1"/>
  <c r="N4" i="1" s="1"/>
  <c r="I12" i="3"/>
  <c r="L11" i="1"/>
  <c r="M11" i="1" s="1"/>
  <c r="N11" i="1" s="1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J13" i="1" l="1"/>
  <c r="J9" i="1" l="1"/>
  <c r="J3" i="1"/>
  <c r="J14" i="1"/>
  <c r="J10" i="1"/>
  <c r="J15" i="1"/>
  <c r="J8" i="1"/>
  <c r="J6" i="1"/>
  <c r="J12" i="1"/>
  <c r="J2" i="1"/>
  <c r="J7" i="1"/>
  <c r="M14" i="1" l="1"/>
  <c r="N14" i="1" s="1"/>
  <c r="M12" i="1"/>
  <c r="N12" i="1" s="1"/>
</calcChain>
</file>

<file path=xl/sharedStrings.xml><?xml version="1.0" encoding="utf-8"?>
<sst xmlns="http://schemas.openxmlformats.org/spreadsheetml/2006/main" count="73" uniqueCount="33">
  <si>
    <t>Group</t>
  </si>
  <si>
    <t>Number</t>
  </si>
  <si>
    <t>Name</t>
  </si>
  <si>
    <t>Class</t>
  </si>
  <si>
    <t>S72</t>
  </si>
  <si>
    <t>S92</t>
  </si>
  <si>
    <t>Discussion</t>
  </si>
  <si>
    <t>Presentation1</t>
  </si>
  <si>
    <t>Report1</t>
  </si>
  <si>
    <t>Presentation2</t>
  </si>
  <si>
    <t>Report2</t>
  </si>
  <si>
    <t>GUILHERME MARQUES DE OLIVEIRA NUNES</t>
  </si>
  <si>
    <t>HUGO RAPHAEL ZENHA SALVAN</t>
  </si>
  <si>
    <t>ANA MAFALDA BENTO BORRALHO</t>
  </si>
  <si>
    <t>KEVAL SUNIL LAKHANI</t>
  </si>
  <si>
    <t>ENRIQUE QUESADA FONSECA</t>
  </si>
  <si>
    <t>GUILHERME MARTINS DA CONCEIÇÃO FERREIRA E CORGA</t>
  </si>
  <si>
    <t>RODRIGO MIGUEL GONÇALVES MARQUES</t>
  </si>
  <si>
    <t>INÊS BORGES SANTOS</t>
  </si>
  <si>
    <t>RAQUEL LÓIA HENRIQUES</t>
  </si>
  <si>
    <t>ANA MARGARIDA COTRIM CARRASQUEIRA</t>
  </si>
  <si>
    <t>LOURENÇO OLAVO CORTÊS FRÈRE</t>
  </si>
  <si>
    <t>ANDRÉ BARAHONA SIMÕES DA FONSECA GUIMARÃES</t>
  </si>
  <si>
    <t>AZIM NOORMOHAMED HIRJI</t>
  </si>
  <si>
    <t>Cases Total</t>
  </si>
  <si>
    <t>JOÃO MIGUEL JORGE ABREU SEMEDO</t>
  </si>
  <si>
    <t>WENYAN ZHAO</t>
  </si>
  <si>
    <t>Final Grade</t>
  </si>
  <si>
    <t>Relative Grade</t>
  </si>
  <si>
    <t>Nota Exam Feb21-Part A</t>
  </si>
  <si>
    <t>Nota Exam Feb21-Part B</t>
  </si>
  <si>
    <t>Final</t>
  </si>
  <si>
    <t>Final (round)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</si>
</sst>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color rgb="FF333333"/>
      <name val="Verdana"/>
      <family val="2"/>
    </font>
    <font>
      <sz val="8"/>
      <color indexed="8"/>
      <name val="Arial"/>
      <family val="2"/>
    </font>
    <font>
      <sz val="6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0" fontId="1" fillId="0" borderId="0" xfId="0" quotePrefix="1" applyFont="1"/>
    <xf numFmtId="0" fontId="1" fillId="0" borderId="0" xfId="0" applyFont="1" applyAlignment="1"/>
    <xf numFmtId="164" fontId="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0" xfId="0" applyFont="1" applyFill="1" applyAlignment="1"/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0" borderId="0" xfId="0" applyFont="1" applyAlignment="1"/>
    <xf numFmtId="0" fontId="5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5" fillId="0" borderId="0" xfId="0" applyFont="1" applyBorder="1"/>
    <xf numFmtId="1" fontId="1" fillId="2" borderId="0" xfId="0" applyNumberFormat="1" applyFont="1" applyFill="1"/>
    <xf numFmtId="0" fontId="6" fillId="0" borderId="0" xfId="0" applyFont="1"/>
    <xf numFmtId="0" fontId="3" fillId="4" borderId="0" xfId="0" applyFont="1" applyFill="1" applyBorder="1" applyAlignment="1">
      <alignment vertical="center" wrapText="1"/>
    </xf>
    <xf numFmtId="2" fontId="1" fillId="2" borderId="0" xfId="0" applyNumberFormat="1" applyFont="1" applyFill="1"/>
    <xf numFmtId="2" fontId="6" fillId="0" borderId="0" xfId="0" applyNumberFormat="1" applyFont="1"/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="130" zoomScaleNormal="13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RowHeight="13" x14ac:dyDescent="0.3"/>
  <cols>
    <col min="1" max="1" width="8.7265625" style="4"/>
    <col min="2" max="2" width="7" style="4" bestFit="1" customWidth="1"/>
    <col min="3" max="3" width="37.453125" style="4" customWidth="1"/>
    <col min="4" max="4" width="4.81640625" style="4" bestFit="1" customWidth="1"/>
    <col min="5" max="5" width="10.54296875" style="4" bestFit="1" customWidth="1"/>
    <col min="6" max="6" width="9.54296875" style="4" customWidth="1"/>
    <col min="7" max="7" width="11.453125" style="4" bestFit="1" customWidth="1"/>
    <col min="8" max="8" width="9.54296875" style="4" customWidth="1"/>
    <col min="9" max="9" width="8.7265625" style="4" bestFit="1" customWidth="1"/>
    <col min="10" max="10" width="8.54296875" style="25" bestFit="1" customWidth="1"/>
    <col min="11" max="12" width="24" style="25" bestFit="1" customWidth="1"/>
    <col min="13" max="15" width="13" style="25" customWidth="1"/>
    <col min="16" max="16" width="14" style="4" customWidth="1"/>
    <col min="17" max="25" width="21.7265625" style="4" customWidth="1"/>
    <col min="26" max="231" width="21.7265625" style="1" customWidth="1"/>
    <col min="232" max="16384" width="8.7265625" style="1"/>
  </cols>
  <sheetData>
    <row r="1" spans="1:25" ht="13.5" thickBot="1" x14ac:dyDescent="0.35">
      <c r="A1" s="16" t="s">
        <v>0</v>
      </c>
      <c r="B1" s="17" t="s">
        <v>1</v>
      </c>
      <c r="C1" s="17" t="s">
        <v>2</v>
      </c>
      <c r="D1" s="8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6</v>
      </c>
      <c r="J1" s="9" t="s">
        <v>24</v>
      </c>
      <c r="K1" s="9" t="s">
        <v>29</v>
      </c>
      <c r="L1" s="9" t="s">
        <v>30</v>
      </c>
      <c r="M1" s="9" t="s">
        <v>31</v>
      </c>
      <c r="N1" s="9" t="s">
        <v>32</v>
      </c>
      <c r="O1" s="9"/>
      <c r="P1" s="10"/>
      <c r="Q1" s="1"/>
      <c r="R1" s="1"/>
      <c r="S1" s="1"/>
      <c r="T1" s="1"/>
      <c r="U1" s="1"/>
      <c r="V1" s="1"/>
      <c r="W1" s="1"/>
      <c r="X1" s="1"/>
      <c r="Y1" s="1"/>
    </row>
    <row r="2" spans="1:25" ht="13.5" thickBot="1" x14ac:dyDescent="0.35">
      <c r="A2" s="12">
        <v>5</v>
      </c>
      <c r="B2" s="12">
        <v>52692</v>
      </c>
      <c r="C2" s="12" t="s">
        <v>13</v>
      </c>
      <c r="D2" s="1" t="s">
        <v>5</v>
      </c>
      <c r="E2" s="4">
        <v>11.5</v>
      </c>
      <c r="F2" s="4">
        <v>13</v>
      </c>
      <c r="G2" s="4">
        <v>14.25</v>
      </c>
      <c r="H2" s="4">
        <v>15.75</v>
      </c>
      <c r="I2" s="4">
        <v>16</v>
      </c>
      <c r="J2" s="5">
        <f t="shared" ref="J2:J10" si="0">0.325*E2+0.1*MAX(E2,F2)+0.325*G2+0.1*MAX(G2,H2)+0.15*I2</f>
        <v>13.643750000000002</v>
      </c>
      <c r="K2" s="22">
        <f>'Exam-PartA'!C2</f>
        <v>0</v>
      </c>
      <c r="L2" s="22">
        <f>'Exam-PartB'!H3</f>
        <v>0</v>
      </c>
      <c r="M2" s="22">
        <f>IF(AND(K2&gt;0,L2=0),0.65*J2+K2,K2+L2)</f>
        <v>0</v>
      </c>
      <c r="N2" s="22">
        <f t="shared" ref="N2:N15" si="1">ROUND(M2,0)</f>
        <v>0</v>
      </c>
      <c r="O2" s="19"/>
      <c r="P2" s="8"/>
      <c r="Q2" s="1"/>
      <c r="R2" s="1"/>
      <c r="S2" s="1"/>
      <c r="T2" s="1"/>
      <c r="U2" s="1"/>
      <c r="V2" s="1"/>
      <c r="W2" s="1"/>
      <c r="X2" s="1"/>
      <c r="Y2" s="1"/>
    </row>
    <row r="3" spans="1:25" ht="13.5" thickBot="1" x14ac:dyDescent="0.35">
      <c r="A3" s="12">
        <v>12</v>
      </c>
      <c r="B3" s="12">
        <v>46714</v>
      </c>
      <c r="C3" s="12" t="s">
        <v>20</v>
      </c>
      <c r="D3" s="6" t="s">
        <v>4</v>
      </c>
      <c r="E3" s="4">
        <v>13</v>
      </c>
      <c r="F3" s="4">
        <v>11.75</v>
      </c>
      <c r="G3" s="4">
        <v>18.75</v>
      </c>
      <c r="H3" s="4">
        <v>18.75</v>
      </c>
      <c r="I3" s="4">
        <v>13.5</v>
      </c>
      <c r="J3" s="5">
        <f t="shared" si="0"/>
        <v>15.518750000000001</v>
      </c>
      <c r="K3" s="22">
        <f>'Exam-PartA'!C3</f>
        <v>0</v>
      </c>
      <c r="L3" s="22">
        <f>'Exam-PartB'!H4</f>
        <v>0</v>
      </c>
      <c r="M3" s="22">
        <f>IF(AND(K3&gt;0,L3=0),0.65*J3+K3,K3+L3)</f>
        <v>0</v>
      </c>
      <c r="N3" s="22">
        <f t="shared" si="1"/>
        <v>0</v>
      </c>
      <c r="O3" s="19"/>
      <c r="P3" s="8"/>
      <c r="Q3" s="1"/>
      <c r="R3" s="1"/>
      <c r="S3" s="1"/>
      <c r="T3" s="1"/>
      <c r="U3" s="1"/>
      <c r="V3" s="1"/>
      <c r="W3" s="1"/>
      <c r="X3" s="1"/>
      <c r="Y3" s="1"/>
    </row>
    <row r="4" spans="1:25" s="6" customFormat="1" ht="13.5" thickBot="1" x14ac:dyDescent="0.35">
      <c r="A4" s="12">
        <v>14</v>
      </c>
      <c r="B4" s="12">
        <v>48718</v>
      </c>
      <c r="C4" s="12" t="s">
        <v>22</v>
      </c>
      <c r="D4" s="1"/>
      <c r="E4" s="4"/>
      <c r="F4" s="4"/>
      <c r="G4" s="4"/>
      <c r="H4" s="4"/>
      <c r="I4" s="4"/>
      <c r="J4" s="5"/>
      <c r="K4" s="22">
        <f>'Exam-PartA'!C4</f>
        <v>0</v>
      </c>
      <c r="L4" s="22">
        <f>'Exam-PartB'!H5</f>
        <v>0</v>
      </c>
      <c r="M4" s="22">
        <f>IF(AND(K4&gt;0,L4=0),0.65*J4+K4,K4+L4)</f>
        <v>0</v>
      </c>
      <c r="N4" s="22">
        <f t="shared" si="1"/>
        <v>0</v>
      </c>
      <c r="O4" s="19"/>
      <c r="P4" s="11"/>
    </row>
    <row r="5" spans="1:25" s="6" customFormat="1" ht="13.5" thickBot="1" x14ac:dyDescent="0.35">
      <c r="A5" s="12">
        <v>14</v>
      </c>
      <c r="B5" s="12">
        <v>52944</v>
      </c>
      <c r="C5" s="12" t="s">
        <v>23</v>
      </c>
      <c r="D5" s="1"/>
      <c r="E5" s="4"/>
      <c r="F5" s="4"/>
      <c r="G5" s="4"/>
      <c r="H5" s="4"/>
      <c r="I5" s="4"/>
      <c r="J5" s="5"/>
      <c r="K5" s="22">
        <f>'Exam-PartA'!C5</f>
        <v>3.35</v>
      </c>
      <c r="L5" s="22">
        <f>'Exam-PartB'!H6</f>
        <v>3.75</v>
      </c>
      <c r="M5" s="22">
        <f>IF(AND(K5&gt;0,L5=0),0.65*J5+K5,K5+L5)</f>
        <v>7.1</v>
      </c>
      <c r="N5" s="22">
        <f t="shared" si="1"/>
        <v>7</v>
      </c>
      <c r="O5" s="19"/>
      <c r="P5" s="11"/>
    </row>
    <row r="6" spans="1:25" ht="13.5" thickBot="1" x14ac:dyDescent="0.35">
      <c r="A6" s="12">
        <v>7</v>
      </c>
      <c r="B6" s="12">
        <v>52671</v>
      </c>
      <c r="C6" s="12" t="s">
        <v>15</v>
      </c>
      <c r="D6" s="1" t="s">
        <v>4</v>
      </c>
      <c r="E6" s="7">
        <v>18</v>
      </c>
      <c r="F6" s="7"/>
      <c r="G6" s="7">
        <v>18</v>
      </c>
      <c r="H6" s="7"/>
      <c r="I6" s="4">
        <v>15</v>
      </c>
      <c r="J6" s="5">
        <f t="shared" si="0"/>
        <v>17.55</v>
      </c>
      <c r="K6" s="22">
        <f>'Exam-PartA'!C6</f>
        <v>0</v>
      </c>
      <c r="L6" s="22">
        <f>'Exam-PartB'!H7</f>
        <v>0</v>
      </c>
      <c r="M6" s="22">
        <f>IF(AND(K6&gt;0,L6=0),0.65*J6+K6,K6+L6)</f>
        <v>0</v>
      </c>
      <c r="N6" s="22">
        <f t="shared" si="1"/>
        <v>0</v>
      </c>
      <c r="O6" s="19"/>
      <c r="P6" s="8"/>
      <c r="Q6" s="1"/>
      <c r="R6" s="1"/>
      <c r="S6" s="1"/>
      <c r="T6" s="1"/>
      <c r="U6" s="1"/>
      <c r="V6" s="1"/>
      <c r="W6" s="1"/>
      <c r="X6" s="1"/>
      <c r="Y6" s="1"/>
    </row>
    <row r="7" spans="1:25" ht="13.5" thickBot="1" x14ac:dyDescent="0.35">
      <c r="A7" s="12">
        <v>2</v>
      </c>
      <c r="B7" s="12">
        <v>42102</v>
      </c>
      <c r="C7" s="12" t="s">
        <v>11</v>
      </c>
      <c r="D7" s="6" t="s">
        <v>4</v>
      </c>
      <c r="E7" s="6">
        <v>14.5</v>
      </c>
      <c r="F7" s="6">
        <v>11.75</v>
      </c>
      <c r="G7" s="6">
        <v>15.5</v>
      </c>
      <c r="H7" s="6"/>
      <c r="I7" s="6">
        <v>14.5</v>
      </c>
      <c r="J7" s="5">
        <f t="shared" si="0"/>
        <v>14.925000000000001</v>
      </c>
      <c r="K7" s="22">
        <f>'Exam-PartA'!C7</f>
        <v>0</v>
      </c>
      <c r="L7" s="22">
        <f>'Exam-PartB'!H8</f>
        <v>0</v>
      </c>
      <c r="M7" s="22">
        <f>IF(AND(K7&gt;0,L7=0),0.65*J7+K7,K7+L7)</f>
        <v>0</v>
      </c>
      <c r="N7" s="22">
        <f t="shared" si="1"/>
        <v>0</v>
      </c>
      <c r="O7" s="19"/>
      <c r="P7" s="8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35">
      <c r="A8" s="12">
        <v>9</v>
      </c>
      <c r="B8" s="12">
        <v>48995</v>
      </c>
      <c r="C8" s="12" t="s">
        <v>16</v>
      </c>
      <c r="D8" s="1" t="s">
        <v>4</v>
      </c>
      <c r="E8" s="4">
        <v>15.5</v>
      </c>
      <c r="F8" s="4">
        <v>15</v>
      </c>
      <c r="G8" s="4">
        <v>17.5</v>
      </c>
      <c r="H8" s="4">
        <v>17.25</v>
      </c>
      <c r="I8" s="4">
        <v>14.5</v>
      </c>
      <c r="J8" s="5">
        <f t="shared" si="0"/>
        <v>16.2</v>
      </c>
      <c r="K8" s="22">
        <f>'Exam-PartA'!C8</f>
        <v>0</v>
      </c>
      <c r="L8" s="22">
        <f>'Exam-PartB'!H9</f>
        <v>0</v>
      </c>
      <c r="M8" s="22">
        <f>IF(AND(K8&gt;0,L8=0),0.65*J8+K8,K8+L8)</f>
        <v>0</v>
      </c>
      <c r="N8" s="22">
        <f t="shared" si="1"/>
        <v>0</v>
      </c>
      <c r="O8" s="19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35">
      <c r="A9" s="12">
        <v>4</v>
      </c>
      <c r="B9" s="12">
        <v>52954</v>
      </c>
      <c r="C9" s="12" t="s">
        <v>12</v>
      </c>
      <c r="D9" s="6" t="s">
        <v>4</v>
      </c>
      <c r="E9" s="4">
        <v>18</v>
      </c>
      <c r="G9" s="4">
        <v>16</v>
      </c>
      <c r="H9" s="4">
        <v>14</v>
      </c>
      <c r="I9" s="4">
        <v>15.25</v>
      </c>
      <c r="J9" s="5">
        <f t="shared" si="0"/>
        <v>16.737500000000001</v>
      </c>
      <c r="K9" s="22">
        <f>'Exam-PartA'!C9</f>
        <v>0</v>
      </c>
      <c r="L9" s="22">
        <f>'Exam-PartB'!H10</f>
        <v>0</v>
      </c>
      <c r="M9" s="22">
        <f>IF(AND(K9&gt;0,L9=0),0.65*J9+K9,K9+L9)</f>
        <v>0</v>
      </c>
      <c r="N9" s="22">
        <f t="shared" si="1"/>
        <v>0</v>
      </c>
      <c r="O9" s="19"/>
      <c r="P9" s="8"/>
      <c r="Q9" s="1"/>
      <c r="R9" s="1"/>
      <c r="S9" s="1"/>
      <c r="T9" s="1"/>
      <c r="U9" s="1"/>
      <c r="V9" s="1"/>
      <c r="W9" s="1"/>
      <c r="X9" s="1"/>
      <c r="Y9" s="1"/>
    </row>
    <row r="10" spans="1:25" ht="13.5" thickBot="1" x14ac:dyDescent="0.35">
      <c r="A10" s="12">
        <v>10</v>
      </c>
      <c r="B10" s="12">
        <v>48651</v>
      </c>
      <c r="C10" s="12" t="s">
        <v>18</v>
      </c>
      <c r="D10" s="3" t="s">
        <v>5</v>
      </c>
      <c r="E10" s="4">
        <v>15.75</v>
      </c>
      <c r="F10" s="4">
        <v>13.5</v>
      </c>
      <c r="G10" s="4">
        <v>16.5</v>
      </c>
      <c r="H10" s="4">
        <v>16.75</v>
      </c>
      <c r="I10" s="4">
        <v>11</v>
      </c>
      <c r="J10" s="5">
        <f t="shared" si="0"/>
        <v>15.381250000000001</v>
      </c>
      <c r="K10" s="22">
        <f>'Exam-PartA'!C10</f>
        <v>0</v>
      </c>
      <c r="L10" s="22">
        <f>'Exam-PartB'!H11</f>
        <v>0</v>
      </c>
      <c r="M10" s="22">
        <f>IF(AND(K10&gt;0,L10=0),0.65*J10+K10,K10+L10)</f>
        <v>0</v>
      </c>
      <c r="N10" s="22">
        <f t="shared" si="1"/>
        <v>0</v>
      </c>
      <c r="O10" s="19"/>
      <c r="P10" s="8"/>
      <c r="Q10" s="1"/>
      <c r="R10" s="1"/>
      <c r="S10" s="1"/>
      <c r="T10" s="1"/>
      <c r="U10" s="1"/>
      <c r="V10" s="1"/>
      <c r="W10" s="1"/>
      <c r="X10" s="1"/>
      <c r="Y10" s="1"/>
    </row>
    <row r="11" spans="1:25" ht="13.5" thickBot="1" x14ac:dyDescent="0.35">
      <c r="A11" s="12"/>
      <c r="B11" s="15">
        <v>52926</v>
      </c>
      <c r="C11" s="15" t="s">
        <v>25</v>
      </c>
      <c r="D11" s="1"/>
      <c r="I11" s="7"/>
      <c r="J11" s="5"/>
      <c r="K11" s="22">
        <f>'Exam-PartA'!C11</f>
        <v>0</v>
      </c>
      <c r="L11" s="22">
        <f>'Exam-PartB'!H12</f>
        <v>0</v>
      </c>
      <c r="M11" s="22">
        <f>IF(AND(K11&gt;0,L11=0),0.65*J11+K11,K11+L11)</f>
        <v>0</v>
      </c>
      <c r="N11" s="22">
        <f t="shared" si="1"/>
        <v>0</v>
      </c>
      <c r="O11" s="19"/>
      <c r="P11" s="8"/>
      <c r="Q11" s="1"/>
      <c r="R11" s="1"/>
      <c r="S11" s="1"/>
      <c r="T11" s="1"/>
      <c r="U11" s="1"/>
      <c r="V11" s="1"/>
      <c r="W11" s="1"/>
      <c r="X11" s="1"/>
      <c r="Y11" s="1"/>
    </row>
    <row r="12" spans="1:25" ht="13.5" thickBot="1" x14ac:dyDescent="0.35">
      <c r="A12" s="12">
        <v>6</v>
      </c>
      <c r="B12" s="12">
        <v>53236</v>
      </c>
      <c r="C12" s="12" t="s">
        <v>14</v>
      </c>
      <c r="D12" s="1" t="s">
        <v>5</v>
      </c>
      <c r="E12" s="4">
        <v>17</v>
      </c>
      <c r="G12" s="4">
        <v>17</v>
      </c>
      <c r="I12" s="4">
        <v>15</v>
      </c>
      <c r="J12" s="5">
        <f t="shared" ref="J12:J15" si="2">0.325*E12+0.1*MAX(E12,F12)+0.325*G12+0.1*MAX(G12,H12)+0.15*I12</f>
        <v>16.7</v>
      </c>
      <c r="K12" s="22">
        <f>'Exam-PartA'!C12</f>
        <v>4.95</v>
      </c>
      <c r="L12" s="22">
        <f>'Exam-PartB'!H13</f>
        <v>0</v>
      </c>
      <c r="M12" s="22">
        <f>IF(AND(K12&gt;0,L12=0),0.65*J12+K12,K12+L12)</f>
        <v>15.805</v>
      </c>
      <c r="N12" s="22">
        <f t="shared" si="1"/>
        <v>16</v>
      </c>
      <c r="O12" s="22"/>
      <c r="P12" s="8"/>
      <c r="Q12" s="1"/>
      <c r="R12" s="1"/>
      <c r="S12" s="1"/>
      <c r="T12" s="1"/>
      <c r="U12" s="1"/>
      <c r="V12" s="1"/>
      <c r="W12" s="1"/>
      <c r="X12" s="1"/>
      <c r="Y12" s="1"/>
    </row>
    <row r="13" spans="1:25" ht="13.5" thickBot="1" x14ac:dyDescent="0.35">
      <c r="A13" s="12">
        <v>14</v>
      </c>
      <c r="B13" s="12">
        <v>45662</v>
      </c>
      <c r="C13" s="12" t="s">
        <v>21</v>
      </c>
      <c r="D13" s="1"/>
      <c r="I13" s="1"/>
      <c r="J13" s="5">
        <f t="shared" si="2"/>
        <v>0</v>
      </c>
      <c r="K13" s="22">
        <f>'Exam-PartA'!C13</f>
        <v>4.2</v>
      </c>
      <c r="L13" s="22">
        <f>'Exam-PartB'!H14</f>
        <v>3</v>
      </c>
      <c r="M13" s="22">
        <f>IF(AND(K13&gt;0,L13=0),0.65*J13+K13,K13+L13)</f>
        <v>7.2</v>
      </c>
      <c r="N13" s="22">
        <f t="shared" si="1"/>
        <v>7</v>
      </c>
      <c r="O13" s="19"/>
      <c r="P13" s="8"/>
      <c r="Q13" s="1"/>
      <c r="R13" s="1"/>
      <c r="S13" s="1"/>
      <c r="T13" s="1"/>
      <c r="U13" s="1"/>
      <c r="V13" s="1"/>
      <c r="W13" s="1"/>
      <c r="X13" s="1"/>
      <c r="Y13" s="1"/>
    </row>
    <row r="14" spans="1:25" ht="13.5" thickBot="1" x14ac:dyDescent="0.35">
      <c r="A14" s="12">
        <v>10</v>
      </c>
      <c r="B14" s="12">
        <v>52957</v>
      </c>
      <c r="C14" s="12" t="s">
        <v>19</v>
      </c>
      <c r="D14" s="3" t="s">
        <v>5</v>
      </c>
      <c r="E14" s="4">
        <v>15.75</v>
      </c>
      <c r="F14" s="4">
        <v>13.5</v>
      </c>
      <c r="G14" s="4">
        <v>17</v>
      </c>
      <c r="H14" s="4">
        <v>16.75</v>
      </c>
      <c r="I14" s="4">
        <v>11</v>
      </c>
      <c r="J14" s="5">
        <f t="shared" si="2"/>
        <v>15.56875</v>
      </c>
      <c r="K14" s="22">
        <f>'Exam-PartA'!C14</f>
        <v>5.2</v>
      </c>
      <c r="L14" s="22">
        <f>'Exam-PartB'!H15</f>
        <v>0</v>
      </c>
      <c r="M14" s="22">
        <f>IF(AND(K14&gt;0,L14=0),0.65*J14+K14,K14+L14)</f>
        <v>15.319687500000001</v>
      </c>
      <c r="N14" s="22">
        <f t="shared" si="1"/>
        <v>15</v>
      </c>
      <c r="O14" s="19"/>
      <c r="P14" s="8"/>
      <c r="Q14" s="1"/>
      <c r="R14" s="1"/>
      <c r="S14" s="1"/>
      <c r="T14" s="1"/>
      <c r="U14" s="1"/>
      <c r="V14" s="1"/>
      <c r="W14" s="1"/>
      <c r="X14" s="1"/>
      <c r="Y14" s="1"/>
    </row>
    <row r="15" spans="1:25" ht="13.5" thickBot="1" x14ac:dyDescent="0.35">
      <c r="A15" s="12">
        <v>9</v>
      </c>
      <c r="B15" s="12">
        <v>52773</v>
      </c>
      <c r="C15" s="12" t="s">
        <v>17</v>
      </c>
      <c r="D15" s="1" t="s">
        <v>4</v>
      </c>
      <c r="E15" s="4">
        <v>16</v>
      </c>
      <c r="F15" s="4">
        <v>15</v>
      </c>
      <c r="G15" s="4">
        <v>18</v>
      </c>
      <c r="H15" s="4">
        <v>17.25</v>
      </c>
      <c r="I15" s="4">
        <v>14.5</v>
      </c>
      <c r="J15" s="5">
        <f t="shared" si="2"/>
        <v>16.625000000000004</v>
      </c>
      <c r="K15" s="22">
        <f>'Exam-PartA'!C15</f>
        <v>0</v>
      </c>
      <c r="L15" s="22">
        <f>'Exam-PartB'!H16</f>
        <v>0</v>
      </c>
      <c r="M15" s="22">
        <f>IF(AND(K15&gt;0,L15=0),0.65*J15+K15,K15+L15)</f>
        <v>0</v>
      </c>
      <c r="N15" s="22">
        <f t="shared" si="1"/>
        <v>0</v>
      </c>
      <c r="O15" s="19"/>
      <c r="P15" s="8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s="13"/>
      <c r="B16" s="18">
        <v>51366</v>
      </c>
      <c r="C16" s="18" t="s">
        <v>26</v>
      </c>
      <c r="D16" s="1"/>
      <c r="E16" s="7"/>
      <c r="F16" s="7"/>
      <c r="G16" s="7"/>
      <c r="H16" s="7"/>
      <c r="J16" s="5">
        <v>0</v>
      </c>
      <c r="K16" s="22">
        <f>'Exam-PartA'!C16</f>
        <v>0</v>
      </c>
      <c r="L16" s="22">
        <f>'Exam-PartB'!H17</f>
        <v>0</v>
      </c>
      <c r="M16" s="22">
        <f>IF(AND(K16&gt;0,L16=0),0.65*J16+K16,K16+L16)</f>
        <v>0</v>
      </c>
      <c r="N16" s="22">
        <f>ROUND(M16,0)</f>
        <v>0</v>
      </c>
      <c r="O16" s="19"/>
      <c r="P16" s="8"/>
      <c r="Q16" s="1"/>
      <c r="R16" s="1"/>
      <c r="S16" s="1"/>
      <c r="T16" s="1"/>
      <c r="U16" s="1"/>
      <c r="V16" s="1"/>
      <c r="W16" s="1"/>
      <c r="X16" s="1"/>
      <c r="Y16" s="1"/>
    </row>
    <row r="17" spans="1:25" s="4" customFormat="1" x14ac:dyDescent="0.3">
      <c r="A17" s="24"/>
      <c r="B17" s="24"/>
      <c r="C17" s="24"/>
      <c r="J17" s="25"/>
      <c r="K17" s="25"/>
      <c r="L17" s="25"/>
      <c r="M17" s="25"/>
      <c r="N17" s="25"/>
      <c r="O17" s="25"/>
      <c r="P17" s="26"/>
    </row>
    <row r="18" spans="1:25" x14ac:dyDescent="0.3">
      <c r="A18" s="3"/>
      <c r="B18" s="3"/>
      <c r="C18" s="3"/>
      <c r="D18" s="1"/>
      <c r="J18" s="8"/>
      <c r="K18" s="8"/>
      <c r="L18" s="8"/>
      <c r="M18" s="8"/>
      <c r="N18" s="8"/>
      <c r="O18" s="8"/>
      <c r="P18" s="8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s="24"/>
      <c r="B19" s="24"/>
      <c r="C19" s="24"/>
      <c r="P19" s="26"/>
      <c r="S19" s="1"/>
      <c r="T19" s="1"/>
      <c r="U19" s="1"/>
      <c r="V19" s="1"/>
      <c r="W19" s="1"/>
      <c r="X19" s="1"/>
      <c r="Y19" s="1"/>
    </row>
    <row r="20" spans="1:25" x14ac:dyDescent="0.3">
      <c r="A20" s="24"/>
      <c r="B20" s="24"/>
      <c r="C20" s="24"/>
      <c r="P20" s="26"/>
      <c r="S20" s="1"/>
      <c r="T20" s="1"/>
      <c r="U20" s="1"/>
      <c r="V20" s="1"/>
      <c r="W20" s="1"/>
      <c r="X20" s="1"/>
      <c r="Y20" s="1"/>
    </row>
    <row r="21" spans="1:25" x14ac:dyDescent="0.3">
      <c r="A21" s="24"/>
      <c r="B21" s="24"/>
      <c r="C21" s="24"/>
      <c r="D21" s="24"/>
      <c r="P21" s="26"/>
      <c r="S21" s="1"/>
      <c r="T21" s="1"/>
      <c r="U21" s="1"/>
      <c r="V21" s="1"/>
      <c r="W21" s="1"/>
      <c r="X21" s="1"/>
      <c r="Y21" s="1"/>
    </row>
    <row r="22" spans="1:25" x14ac:dyDescent="0.3">
      <c r="A22" s="24"/>
      <c r="B22" s="24"/>
      <c r="C22" s="24"/>
      <c r="D22" s="24"/>
      <c r="P22" s="26"/>
      <c r="S22" s="1"/>
      <c r="T22" s="1"/>
      <c r="U22" s="1"/>
      <c r="V22" s="1"/>
      <c r="W22" s="1"/>
      <c r="X22" s="1"/>
      <c r="Y22" s="1"/>
    </row>
    <row r="23" spans="1:25" x14ac:dyDescent="0.3">
      <c r="A23" s="24"/>
      <c r="B23" s="24"/>
      <c r="C23" s="24"/>
      <c r="D23" s="24"/>
      <c r="P23" s="26"/>
      <c r="S23" s="1"/>
      <c r="T23" s="1"/>
      <c r="U23" s="1"/>
      <c r="V23" s="1"/>
      <c r="W23" s="1"/>
      <c r="X23" s="1"/>
      <c r="Y23" s="1"/>
    </row>
    <row r="24" spans="1:25" x14ac:dyDescent="0.3">
      <c r="A24" s="24"/>
      <c r="B24" s="24"/>
      <c r="C24" s="24"/>
      <c r="D24" s="24"/>
      <c r="P24" s="26"/>
      <c r="S24" s="1"/>
      <c r="T24" s="1"/>
      <c r="U24" s="1"/>
      <c r="V24" s="1"/>
      <c r="W24" s="1"/>
      <c r="X24" s="1"/>
      <c r="Y24" s="1"/>
    </row>
    <row r="25" spans="1:25" x14ac:dyDescent="0.3">
      <c r="A25" s="24"/>
      <c r="B25" s="24"/>
      <c r="C25" s="24"/>
      <c r="D25" s="24"/>
      <c r="P25" s="26"/>
      <c r="S25" s="1"/>
      <c r="T25" s="1"/>
      <c r="U25" s="1"/>
      <c r="V25" s="1"/>
      <c r="W25" s="1"/>
      <c r="X25" s="1"/>
      <c r="Y25" s="1"/>
    </row>
    <row r="26" spans="1:25" x14ac:dyDescent="0.3">
      <c r="A26" s="24"/>
      <c r="B26" s="24"/>
      <c r="C26" s="24"/>
      <c r="D26" s="24"/>
      <c r="P26" s="26"/>
      <c r="S26" s="1"/>
      <c r="T26" s="1"/>
      <c r="U26" s="1"/>
      <c r="V26" s="1"/>
      <c r="W26" s="1"/>
      <c r="X26" s="1"/>
      <c r="Y26" s="1"/>
    </row>
    <row r="27" spans="1:25" x14ac:dyDescent="0.3">
      <c r="A27" s="24"/>
      <c r="B27" s="24"/>
      <c r="C27" s="24"/>
      <c r="D27" s="24"/>
      <c r="P27" s="26"/>
      <c r="S27" s="1"/>
      <c r="T27" s="1"/>
      <c r="U27" s="1"/>
      <c r="V27" s="1"/>
      <c r="W27" s="1"/>
      <c r="X27" s="1"/>
      <c r="Y27" s="1"/>
    </row>
    <row r="28" spans="1:25" x14ac:dyDescent="0.3">
      <c r="A28" s="24"/>
      <c r="B28" s="24"/>
      <c r="C28" s="24"/>
      <c r="D28" s="24"/>
      <c r="P28" s="26"/>
      <c r="S28" s="1"/>
      <c r="T28" s="1"/>
      <c r="U28" s="1"/>
      <c r="V28" s="1"/>
      <c r="W28" s="1"/>
      <c r="X28" s="1"/>
      <c r="Y28" s="1"/>
    </row>
    <row r="29" spans="1:25" x14ac:dyDescent="0.3">
      <c r="A29" s="24"/>
      <c r="B29" s="24"/>
      <c r="C29" s="24"/>
      <c r="D29" s="24"/>
      <c r="P29" s="26"/>
      <c r="S29" s="1"/>
      <c r="T29" s="1"/>
      <c r="U29" s="1"/>
      <c r="V29" s="1"/>
      <c r="W29" s="1"/>
      <c r="X29" s="1"/>
      <c r="Y29" s="1"/>
    </row>
    <row r="30" spans="1:25" x14ac:dyDescent="0.3">
      <c r="A30" s="24"/>
      <c r="B30" s="24"/>
      <c r="C30" s="24"/>
      <c r="D30" s="24"/>
      <c r="P30" s="26"/>
      <c r="S30" s="1"/>
      <c r="T30" s="1"/>
      <c r="U30" s="1"/>
      <c r="V30" s="1"/>
      <c r="W30" s="1"/>
      <c r="X30" s="1"/>
      <c r="Y30" s="1"/>
    </row>
    <row r="31" spans="1:25" x14ac:dyDescent="0.3">
      <c r="A31" s="24"/>
      <c r="B31" s="24"/>
      <c r="C31" s="24"/>
      <c r="P31" s="26"/>
      <c r="S31" s="1"/>
      <c r="T31" s="1"/>
      <c r="U31" s="1"/>
      <c r="V31" s="1"/>
      <c r="W31" s="1"/>
      <c r="X31" s="1"/>
      <c r="Y31" s="1"/>
    </row>
    <row r="32" spans="1:25" x14ac:dyDescent="0.3">
      <c r="A32" s="24"/>
      <c r="B32" s="24"/>
      <c r="C32" s="24"/>
      <c r="P32" s="26"/>
      <c r="S32" s="1"/>
      <c r="T32" s="1"/>
      <c r="U32" s="1"/>
      <c r="V32" s="1"/>
      <c r="W32" s="1"/>
      <c r="X32" s="1"/>
      <c r="Y32" s="1"/>
    </row>
    <row r="33" spans="1:25" x14ac:dyDescent="0.3">
      <c r="A33" s="24"/>
      <c r="B33" s="24"/>
      <c r="C33" s="24"/>
      <c r="P33" s="26"/>
      <c r="S33" s="1"/>
      <c r="T33" s="1"/>
      <c r="U33" s="1"/>
      <c r="V33" s="1"/>
      <c r="W33" s="1"/>
      <c r="X33" s="1"/>
      <c r="Y33" s="1"/>
    </row>
    <row r="34" spans="1:25" x14ac:dyDescent="0.3">
      <c r="A34" s="24"/>
      <c r="B34" s="24"/>
      <c r="C34" s="24"/>
      <c r="P34" s="26"/>
      <c r="S34" s="1"/>
      <c r="T34" s="1"/>
      <c r="U34" s="1"/>
      <c r="V34" s="1"/>
      <c r="W34" s="1"/>
      <c r="X34" s="1"/>
      <c r="Y34" s="1"/>
    </row>
    <row r="35" spans="1:25" x14ac:dyDescent="0.3">
      <c r="A35" s="24"/>
      <c r="B35" s="24"/>
      <c r="C35" s="24"/>
      <c r="P35" s="26"/>
      <c r="S35" s="1"/>
      <c r="T35" s="1"/>
      <c r="U35" s="1"/>
      <c r="V35" s="1"/>
      <c r="W35" s="1"/>
      <c r="X35" s="1"/>
      <c r="Y35" s="1"/>
    </row>
    <row r="36" spans="1:25" x14ac:dyDescent="0.3">
      <c r="A36" s="24"/>
      <c r="B36" s="24"/>
      <c r="C36" s="24"/>
      <c r="P36" s="26"/>
      <c r="S36" s="1"/>
      <c r="T36" s="1"/>
      <c r="U36" s="1"/>
      <c r="V36" s="1"/>
      <c r="W36" s="1"/>
      <c r="X36" s="1"/>
      <c r="Y36" s="1"/>
    </row>
    <row r="37" spans="1:25" x14ac:dyDescent="0.3">
      <c r="A37" s="24"/>
      <c r="B37" s="24"/>
      <c r="C37" s="24"/>
      <c r="P37" s="26"/>
      <c r="S37" s="1"/>
      <c r="T37" s="1"/>
      <c r="U37" s="1"/>
      <c r="V37" s="1"/>
      <c r="W37" s="1"/>
      <c r="X37" s="1"/>
      <c r="Y37" s="1"/>
    </row>
    <row r="38" spans="1:25" x14ac:dyDescent="0.3">
      <c r="A38" s="24"/>
      <c r="B38" s="24"/>
      <c r="C38" s="24"/>
      <c r="P38" s="26"/>
      <c r="S38" s="1"/>
      <c r="T38" s="1"/>
      <c r="U38" s="1"/>
      <c r="V38" s="1"/>
      <c r="W38" s="1"/>
      <c r="X38" s="1"/>
      <c r="Y38" s="1"/>
    </row>
    <row r="39" spans="1:25" x14ac:dyDescent="0.3">
      <c r="A39" s="24"/>
      <c r="B39" s="24"/>
      <c r="C39" s="24"/>
      <c r="P39" s="26"/>
      <c r="S39" s="1"/>
      <c r="T39" s="1"/>
      <c r="U39" s="1"/>
      <c r="V39" s="1"/>
      <c r="W39" s="1"/>
      <c r="X39" s="1"/>
      <c r="Y39" s="1"/>
    </row>
    <row r="40" spans="1:25" x14ac:dyDescent="0.3">
      <c r="B40" s="26"/>
      <c r="C40" s="26"/>
      <c r="D40" s="26"/>
      <c r="E40" s="26"/>
      <c r="F40" s="26"/>
      <c r="G40" s="26"/>
      <c r="H40" s="26"/>
      <c r="I40" s="27"/>
      <c r="J40" s="28"/>
      <c r="K40" s="28"/>
      <c r="L40" s="28"/>
      <c r="M40" s="28"/>
      <c r="N40" s="28"/>
      <c r="O40" s="28"/>
      <c r="P40" s="26"/>
      <c r="S40" s="1"/>
      <c r="T40" s="1"/>
      <c r="U40" s="1"/>
      <c r="V40" s="1"/>
      <c r="W40" s="1"/>
      <c r="X40" s="1"/>
      <c r="Y40" s="1"/>
    </row>
    <row r="41" spans="1:25" x14ac:dyDescent="0.3">
      <c r="B41" s="26"/>
      <c r="C41" s="26"/>
      <c r="D41" s="26"/>
      <c r="E41" s="26"/>
      <c r="F41" s="26"/>
      <c r="G41" s="26"/>
      <c r="H41" s="26"/>
      <c r="I41" s="27"/>
      <c r="J41" s="28"/>
      <c r="K41" s="28"/>
      <c r="L41" s="28"/>
      <c r="M41" s="28"/>
      <c r="N41" s="28"/>
      <c r="O41" s="28"/>
      <c r="P41" s="26"/>
      <c r="S41" s="1"/>
      <c r="T41" s="1"/>
      <c r="U41" s="1"/>
      <c r="V41" s="1"/>
      <c r="W41" s="1"/>
      <c r="X41" s="1"/>
      <c r="Y41" s="1"/>
    </row>
    <row r="42" spans="1:25" x14ac:dyDescent="0.3">
      <c r="A42" s="24"/>
      <c r="B42" s="26"/>
      <c r="C42" s="26"/>
      <c r="P42" s="26"/>
      <c r="S42" s="1"/>
      <c r="T42" s="1"/>
      <c r="U42" s="1"/>
      <c r="V42" s="1"/>
      <c r="W42" s="1"/>
      <c r="X42" s="1"/>
      <c r="Y42" s="1"/>
    </row>
    <row r="43" spans="1:25" x14ac:dyDescent="0.3">
      <c r="A43" s="24"/>
      <c r="B43" s="26"/>
      <c r="C43" s="26"/>
      <c r="D43" s="24"/>
      <c r="P43" s="26"/>
      <c r="S43" s="1"/>
      <c r="T43" s="1"/>
      <c r="U43" s="1"/>
      <c r="V43" s="1"/>
      <c r="W43" s="1"/>
      <c r="X43" s="1"/>
      <c r="Y43" s="1"/>
    </row>
    <row r="44" spans="1:25" x14ac:dyDescent="0.3">
      <c r="A44" s="24"/>
      <c r="B44" s="26"/>
      <c r="C44" s="26"/>
      <c r="P44" s="26"/>
      <c r="S44" s="1"/>
      <c r="T44" s="1"/>
      <c r="U44" s="1"/>
      <c r="V44" s="1"/>
      <c r="W44" s="1"/>
      <c r="X44" s="1"/>
      <c r="Y44" s="1"/>
    </row>
    <row r="45" spans="1:25" x14ac:dyDescent="0.3">
      <c r="A45" s="24"/>
      <c r="B45" s="26"/>
      <c r="C45" s="26"/>
      <c r="D45" s="24"/>
      <c r="P45" s="26"/>
      <c r="S45" s="1"/>
      <c r="T45" s="1"/>
      <c r="U45" s="1"/>
      <c r="V45" s="1"/>
      <c r="W45" s="1"/>
      <c r="X45" s="1"/>
      <c r="Y45" s="1"/>
    </row>
    <row r="46" spans="1:25" x14ac:dyDescent="0.3">
      <c r="A46" s="24"/>
      <c r="B46" s="26"/>
      <c r="C46" s="26"/>
      <c r="P46" s="26"/>
      <c r="S46" s="1"/>
      <c r="T46" s="1"/>
      <c r="U46" s="1"/>
      <c r="V46" s="1"/>
      <c r="W46" s="1"/>
      <c r="X46" s="1"/>
      <c r="Y46" s="1"/>
    </row>
    <row r="47" spans="1:25" x14ac:dyDescent="0.3">
      <c r="A47" s="24"/>
      <c r="B47" s="26"/>
      <c r="C47" s="26"/>
      <c r="P47" s="26"/>
      <c r="S47" s="1"/>
      <c r="T47" s="1"/>
      <c r="U47" s="1"/>
      <c r="V47" s="1"/>
      <c r="W47" s="1"/>
      <c r="X47" s="1"/>
      <c r="Y47" s="1"/>
    </row>
    <row r="48" spans="1:25" x14ac:dyDescent="0.3">
      <c r="A48" s="24"/>
      <c r="B48" s="26"/>
      <c r="C48" s="26"/>
      <c r="D48" s="24"/>
      <c r="P48" s="26"/>
      <c r="S48" s="1"/>
      <c r="T48" s="1"/>
      <c r="U48" s="1"/>
      <c r="V48" s="1"/>
      <c r="W48" s="1"/>
      <c r="X48" s="1"/>
      <c r="Y48" s="1"/>
    </row>
    <row r="49" spans="1:25" x14ac:dyDescent="0.3">
      <c r="A49" s="24"/>
      <c r="B49" s="26"/>
      <c r="C49" s="26"/>
      <c r="D49" s="24"/>
      <c r="P49" s="26"/>
      <c r="S49" s="1"/>
      <c r="T49" s="1"/>
      <c r="U49" s="1"/>
      <c r="V49" s="1"/>
      <c r="W49" s="1"/>
      <c r="X49" s="1"/>
      <c r="Y49" s="1"/>
    </row>
    <row r="50" spans="1:25" x14ac:dyDescent="0.3">
      <c r="A50" s="24"/>
      <c r="B50" s="26"/>
      <c r="C50" s="26"/>
      <c r="D50" s="24"/>
      <c r="P50" s="26"/>
      <c r="S50" s="1"/>
      <c r="T50" s="1"/>
      <c r="U50" s="1"/>
      <c r="V50" s="1"/>
      <c r="W50" s="1"/>
      <c r="X50" s="1"/>
      <c r="Y50" s="1"/>
    </row>
    <row r="51" spans="1:25" x14ac:dyDescent="0.3">
      <c r="A51" s="24"/>
      <c r="B51" s="26"/>
      <c r="C51" s="26"/>
      <c r="P51" s="26"/>
      <c r="S51" s="1"/>
      <c r="T51" s="1"/>
      <c r="U51" s="1"/>
      <c r="V51" s="1"/>
      <c r="W51" s="1"/>
      <c r="X51" s="1"/>
      <c r="Y51" s="1"/>
    </row>
    <row r="52" spans="1:25" x14ac:dyDescent="0.3">
      <c r="A52" s="24"/>
      <c r="B52" s="26"/>
      <c r="C52" s="26"/>
      <c r="D52" s="24"/>
      <c r="P52" s="26"/>
      <c r="S52" s="1"/>
      <c r="T52" s="1"/>
      <c r="U52" s="1"/>
      <c r="V52" s="1"/>
      <c r="W52" s="1"/>
      <c r="X52" s="1"/>
      <c r="Y52" s="1"/>
    </row>
    <row r="53" spans="1:25" x14ac:dyDescent="0.3">
      <c r="A53" s="24"/>
      <c r="B53" s="26"/>
      <c r="C53" s="26"/>
      <c r="D53" s="24"/>
      <c r="P53" s="26"/>
      <c r="S53" s="1"/>
      <c r="T53" s="1"/>
      <c r="U53" s="1"/>
      <c r="V53" s="1"/>
      <c r="W53" s="1"/>
      <c r="X53" s="1"/>
      <c r="Y53" s="1"/>
    </row>
    <row r="54" spans="1:25" x14ac:dyDescent="0.3">
      <c r="A54" s="24"/>
      <c r="B54" s="26"/>
      <c r="C54" s="26"/>
      <c r="D54" s="24"/>
      <c r="P54" s="26"/>
      <c r="S54" s="1"/>
      <c r="T54" s="1"/>
      <c r="U54" s="1"/>
      <c r="V54" s="1"/>
      <c r="W54" s="1"/>
      <c r="X54" s="1"/>
      <c r="Y54" s="1"/>
    </row>
  </sheetData>
  <autoFilter ref="A1:O16"/>
  <sortState ref="A1:R105">
    <sortCondition ref="C2:C65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C15" sqref="C15"/>
    </sheetView>
  </sheetViews>
  <sheetFormatPr defaultRowHeight="12.5" x14ac:dyDescent="0.25"/>
  <cols>
    <col min="1" max="1" width="6.90625" customWidth="1"/>
    <col min="2" max="2" width="53.6328125" bestFit="1" customWidth="1"/>
    <col min="3" max="3" width="12.90625" bestFit="1" customWidth="1"/>
    <col min="4" max="4" width="11.81640625" bestFit="1" customWidth="1"/>
  </cols>
  <sheetData>
    <row r="1" spans="1:4" ht="13" thickBot="1" x14ac:dyDescent="0.3">
      <c r="C1" s="20" t="s">
        <v>28</v>
      </c>
      <c r="D1" s="20" t="s">
        <v>27</v>
      </c>
    </row>
    <row r="2" spans="1:4" ht="13" thickBot="1" x14ac:dyDescent="0.3">
      <c r="A2" s="12">
        <v>52692</v>
      </c>
      <c r="B2" s="12" t="s">
        <v>13</v>
      </c>
      <c r="D2">
        <f t="shared" ref="D2:D16" si="0">C2/0.35</f>
        <v>0</v>
      </c>
    </row>
    <row r="3" spans="1:4" ht="13" thickBot="1" x14ac:dyDescent="0.3">
      <c r="A3" s="12">
        <v>46714</v>
      </c>
      <c r="B3" s="12" t="s">
        <v>20</v>
      </c>
      <c r="D3">
        <f t="shared" si="0"/>
        <v>0</v>
      </c>
    </row>
    <row r="4" spans="1:4" ht="13" thickBot="1" x14ac:dyDescent="0.3">
      <c r="A4" s="12">
        <v>48718</v>
      </c>
      <c r="B4" s="12" t="s">
        <v>22</v>
      </c>
      <c r="D4">
        <f t="shared" si="0"/>
        <v>0</v>
      </c>
    </row>
    <row r="5" spans="1:4" ht="13" thickBot="1" x14ac:dyDescent="0.3">
      <c r="A5" s="12">
        <v>52944</v>
      </c>
      <c r="B5" s="12" t="s">
        <v>23</v>
      </c>
      <c r="C5">
        <v>3.35</v>
      </c>
      <c r="D5">
        <f t="shared" si="0"/>
        <v>9.571428571428573</v>
      </c>
    </row>
    <row r="6" spans="1:4" ht="13" thickBot="1" x14ac:dyDescent="0.3">
      <c r="A6" s="12">
        <v>52671</v>
      </c>
      <c r="B6" s="12" t="s">
        <v>15</v>
      </c>
      <c r="D6">
        <f t="shared" si="0"/>
        <v>0</v>
      </c>
    </row>
    <row r="7" spans="1:4" ht="13" thickBot="1" x14ac:dyDescent="0.3">
      <c r="A7" s="12">
        <v>42102</v>
      </c>
      <c r="B7" s="12" t="s">
        <v>11</v>
      </c>
      <c r="D7">
        <f t="shared" si="0"/>
        <v>0</v>
      </c>
    </row>
    <row r="8" spans="1:4" ht="13" thickBot="1" x14ac:dyDescent="0.3">
      <c r="A8" s="12">
        <v>48995</v>
      </c>
      <c r="B8" s="12" t="s">
        <v>16</v>
      </c>
      <c r="D8">
        <f t="shared" si="0"/>
        <v>0</v>
      </c>
    </row>
    <row r="9" spans="1:4" ht="13" thickBot="1" x14ac:dyDescent="0.3">
      <c r="A9" s="12">
        <v>52954</v>
      </c>
      <c r="B9" s="12" t="s">
        <v>12</v>
      </c>
      <c r="D9">
        <f t="shared" si="0"/>
        <v>0</v>
      </c>
    </row>
    <row r="10" spans="1:4" ht="13" thickBot="1" x14ac:dyDescent="0.3">
      <c r="A10" s="12">
        <v>48651</v>
      </c>
      <c r="B10" s="12" t="s">
        <v>18</v>
      </c>
      <c r="D10">
        <f t="shared" si="0"/>
        <v>0</v>
      </c>
    </row>
    <row r="11" spans="1:4" ht="13" thickBot="1" x14ac:dyDescent="0.3">
      <c r="A11" s="15">
        <v>52926</v>
      </c>
      <c r="B11" s="15" t="s">
        <v>25</v>
      </c>
      <c r="D11">
        <f t="shared" si="0"/>
        <v>0</v>
      </c>
    </row>
    <row r="12" spans="1:4" ht="13" thickBot="1" x14ac:dyDescent="0.3">
      <c r="A12" s="12">
        <v>53236</v>
      </c>
      <c r="B12" s="12" t="s">
        <v>14</v>
      </c>
      <c r="C12">
        <v>4.95</v>
      </c>
      <c r="D12">
        <f t="shared" si="0"/>
        <v>14.142857142857144</v>
      </c>
    </row>
    <row r="13" spans="1:4" ht="13" thickBot="1" x14ac:dyDescent="0.3">
      <c r="A13" s="12">
        <v>45662</v>
      </c>
      <c r="B13" s="12" t="s">
        <v>21</v>
      </c>
      <c r="C13">
        <v>4.2</v>
      </c>
      <c r="D13">
        <f t="shared" si="0"/>
        <v>12.000000000000002</v>
      </c>
    </row>
    <row r="14" spans="1:4" ht="13" thickBot="1" x14ac:dyDescent="0.3">
      <c r="A14" s="12">
        <v>52957</v>
      </c>
      <c r="B14" s="12" t="s">
        <v>19</v>
      </c>
      <c r="C14">
        <v>5.2</v>
      </c>
      <c r="D14">
        <f t="shared" si="0"/>
        <v>14.857142857142859</v>
      </c>
    </row>
    <row r="15" spans="1:4" ht="13" thickBot="1" x14ac:dyDescent="0.3">
      <c r="A15" s="12">
        <v>52773</v>
      </c>
      <c r="B15" s="12" t="s">
        <v>17</v>
      </c>
      <c r="D15">
        <f t="shared" si="0"/>
        <v>0</v>
      </c>
    </row>
    <row r="16" spans="1:4" x14ac:dyDescent="0.25">
      <c r="A16" s="18">
        <v>51366</v>
      </c>
      <c r="B16" s="18" t="s">
        <v>26</v>
      </c>
      <c r="D16">
        <f t="shared" si="0"/>
        <v>0</v>
      </c>
    </row>
    <row r="46" spans="1:1" x14ac:dyDescent="0.25">
      <c r="A4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J1" sqref="J1:J1048576"/>
    </sheetView>
  </sheetViews>
  <sheetFormatPr defaultRowHeight="12.5" x14ac:dyDescent="0.25"/>
  <cols>
    <col min="1" max="1" width="6.90625" customWidth="1"/>
    <col min="2" max="2" width="53.6328125" bestFit="1" customWidth="1"/>
    <col min="3" max="7" width="14.6328125" customWidth="1"/>
    <col min="8" max="8" width="12.90625" bestFit="1" customWidth="1"/>
    <col min="9" max="9" width="11.81640625" bestFit="1" customWidth="1"/>
  </cols>
  <sheetData>
    <row r="1" spans="1:9" x14ac:dyDescent="0.25">
      <c r="C1">
        <v>1</v>
      </c>
      <c r="D1">
        <v>2</v>
      </c>
      <c r="E1">
        <v>3</v>
      </c>
      <c r="F1">
        <v>4</v>
      </c>
      <c r="G1">
        <v>5</v>
      </c>
      <c r="H1" s="20" t="s">
        <v>28</v>
      </c>
      <c r="I1" s="20" t="s">
        <v>27</v>
      </c>
    </row>
    <row r="2" spans="1:9" ht="13" thickBot="1" x14ac:dyDescent="0.3">
      <c r="C2">
        <v>3</v>
      </c>
      <c r="D2">
        <v>2.5</v>
      </c>
      <c r="E2">
        <v>2</v>
      </c>
      <c r="F2">
        <v>3</v>
      </c>
      <c r="G2">
        <v>2.5</v>
      </c>
      <c r="H2" s="23">
        <f>SUM(C2:G2)</f>
        <v>13</v>
      </c>
      <c r="I2" s="20">
        <f>H2/13*20</f>
        <v>20</v>
      </c>
    </row>
    <row r="3" spans="1:9" ht="13" thickBot="1" x14ac:dyDescent="0.3">
      <c r="A3" s="12">
        <v>52692</v>
      </c>
      <c r="B3" s="12" t="s">
        <v>13</v>
      </c>
      <c r="C3" s="21"/>
      <c r="D3" s="21"/>
      <c r="E3" s="21"/>
      <c r="F3" s="21"/>
      <c r="G3" s="21"/>
      <c r="H3" s="23">
        <f t="shared" ref="H3:H17" si="0">SUM(C3:G3)</f>
        <v>0</v>
      </c>
      <c r="I3" s="20">
        <f t="shared" ref="I3:I17" si="1">H3/13*20</f>
        <v>0</v>
      </c>
    </row>
    <row r="4" spans="1:9" ht="13" thickBot="1" x14ac:dyDescent="0.3">
      <c r="A4" s="12">
        <v>46714</v>
      </c>
      <c r="B4" s="12" t="s">
        <v>20</v>
      </c>
      <c r="C4" s="21"/>
      <c r="D4" s="21"/>
      <c r="E4" s="21"/>
      <c r="F4" s="21"/>
      <c r="G4" s="21"/>
      <c r="H4" s="23">
        <f t="shared" si="0"/>
        <v>0</v>
      </c>
      <c r="I4" s="20">
        <f t="shared" si="1"/>
        <v>0</v>
      </c>
    </row>
    <row r="5" spans="1:9" ht="13" thickBot="1" x14ac:dyDescent="0.3">
      <c r="A5" s="12">
        <v>48718</v>
      </c>
      <c r="B5" s="12" t="s">
        <v>22</v>
      </c>
      <c r="C5" s="21"/>
      <c r="D5" s="21"/>
      <c r="E5" s="21"/>
      <c r="F5" s="21"/>
      <c r="G5" s="21"/>
      <c r="H5" s="23">
        <f t="shared" si="0"/>
        <v>0</v>
      </c>
      <c r="I5" s="20">
        <f t="shared" si="1"/>
        <v>0</v>
      </c>
    </row>
    <row r="6" spans="1:9" ht="13" thickBot="1" x14ac:dyDescent="0.3">
      <c r="A6" s="12">
        <v>52944</v>
      </c>
      <c r="B6" s="12" t="s">
        <v>23</v>
      </c>
      <c r="C6" s="21">
        <v>2.25</v>
      </c>
      <c r="D6" s="21">
        <v>1.5</v>
      </c>
      <c r="E6" s="21">
        <v>0</v>
      </c>
      <c r="F6" s="21">
        <v>0</v>
      </c>
      <c r="G6" s="21">
        <v>0</v>
      </c>
      <c r="H6" s="23">
        <f t="shared" si="0"/>
        <v>3.75</v>
      </c>
      <c r="I6" s="20">
        <f t="shared" si="1"/>
        <v>5.7692307692307683</v>
      </c>
    </row>
    <row r="7" spans="1:9" ht="13" thickBot="1" x14ac:dyDescent="0.3">
      <c r="A7" s="12">
        <v>52671</v>
      </c>
      <c r="B7" s="12" t="s">
        <v>15</v>
      </c>
      <c r="C7" s="21"/>
      <c r="D7" s="21"/>
      <c r="E7" s="21"/>
      <c r="F7" s="21"/>
      <c r="G7" s="21"/>
      <c r="H7" s="23">
        <f t="shared" si="0"/>
        <v>0</v>
      </c>
      <c r="I7" s="20">
        <f t="shared" si="1"/>
        <v>0</v>
      </c>
    </row>
    <row r="8" spans="1:9" ht="13" thickBot="1" x14ac:dyDescent="0.3">
      <c r="A8" s="12">
        <v>42102</v>
      </c>
      <c r="B8" s="12" t="s">
        <v>11</v>
      </c>
      <c r="C8" s="21"/>
      <c r="D8" s="21"/>
      <c r="E8" s="21"/>
      <c r="F8" s="21"/>
      <c r="G8" s="21"/>
      <c r="H8" s="23">
        <f t="shared" si="0"/>
        <v>0</v>
      </c>
      <c r="I8" s="20">
        <f t="shared" si="1"/>
        <v>0</v>
      </c>
    </row>
    <row r="9" spans="1:9" ht="13" thickBot="1" x14ac:dyDescent="0.3">
      <c r="A9" s="12">
        <v>48995</v>
      </c>
      <c r="B9" s="12" t="s">
        <v>16</v>
      </c>
      <c r="C9" s="21"/>
      <c r="D9" s="21"/>
      <c r="E9" s="21"/>
      <c r="F9" s="21"/>
      <c r="G9" s="21"/>
      <c r="H9" s="23">
        <f t="shared" si="0"/>
        <v>0</v>
      </c>
      <c r="I9" s="20">
        <f t="shared" si="1"/>
        <v>0</v>
      </c>
    </row>
    <row r="10" spans="1:9" ht="13" thickBot="1" x14ac:dyDescent="0.3">
      <c r="A10" s="12">
        <v>52954</v>
      </c>
      <c r="B10" s="12" t="s">
        <v>12</v>
      </c>
      <c r="C10" s="21"/>
      <c r="D10" s="21"/>
      <c r="E10" s="21"/>
      <c r="F10" s="21"/>
      <c r="G10" s="21"/>
      <c r="H10" s="23">
        <f t="shared" si="0"/>
        <v>0</v>
      </c>
      <c r="I10" s="20">
        <f t="shared" si="1"/>
        <v>0</v>
      </c>
    </row>
    <row r="11" spans="1:9" ht="13" thickBot="1" x14ac:dyDescent="0.3">
      <c r="A11" s="12">
        <v>48651</v>
      </c>
      <c r="B11" s="12" t="s">
        <v>18</v>
      </c>
      <c r="C11" s="21"/>
      <c r="D11" s="21"/>
      <c r="E11" s="21"/>
      <c r="F11" s="21"/>
      <c r="G11" s="21"/>
      <c r="H11" s="23">
        <f t="shared" si="0"/>
        <v>0</v>
      </c>
      <c r="I11" s="20">
        <f t="shared" si="1"/>
        <v>0</v>
      </c>
    </row>
    <row r="12" spans="1:9" ht="13" thickBot="1" x14ac:dyDescent="0.3">
      <c r="A12" s="15">
        <v>52926</v>
      </c>
      <c r="B12" s="15" t="s">
        <v>25</v>
      </c>
      <c r="C12" s="15"/>
      <c r="D12" s="15"/>
      <c r="E12" s="15"/>
      <c r="F12" s="15"/>
      <c r="G12" s="15"/>
      <c r="H12" s="23">
        <f t="shared" si="0"/>
        <v>0</v>
      </c>
      <c r="I12" s="20">
        <f t="shared" si="1"/>
        <v>0</v>
      </c>
    </row>
    <row r="13" spans="1:9" ht="13" thickBot="1" x14ac:dyDescent="0.3">
      <c r="A13" s="12">
        <v>53236</v>
      </c>
      <c r="B13" s="12" t="s">
        <v>14</v>
      </c>
      <c r="C13" s="21"/>
      <c r="D13" s="21"/>
      <c r="E13" s="21"/>
      <c r="F13" s="21"/>
      <c r="G13" s="21"/>
      <c r="H13" s="23">
        <f t="shared" si="0"/>
        <v>0</v>
      </c>
      <c r="I13" s="20">
        <f t="shared" si="1"/>
        <v>0</v>
      </c>
    </row>
    <row r="14" spans="1:9" ht="13" thickBot="1" x14ac:dyDescent="0.3">
      <c r="A14" s="12">
        <v>45662</v>
      </c>
      <c r="B14" s="12" t="s">
        <v>21</v>
      </c>
      <c r="C14" s="21">
        <v>0.75</v>
      </c>
      <c r="D14" s="21">
        <v>1.75</v>
      </c>
      <c r="E14" s="21">
        <v>0</v>
      </c>
      <c r="F14" s="21">
        <v>0</v>
      </c>
      <c r="G14" s="21">
        <v>0.5</v>
      </c>
      <c r="H14" s="23">
        <f t="shared" si="0"/>
        <v>3</v>
      </c>
      <c r="I14" s="20">
        <f t="shared" si="1"/>
        <v>4.6153846153846159</v>
      </c>
    </row>
    <row r="15" spans="1:9" ht="13" thickBot="1" x14ac:dyDescent="0.3">
      <c r="A15" s="12">
        <v>52957</v>
      </c>
      <c r="B15" s="12" t="s">
        <v>19</v>
      </c>
      <c r="C15" s="21"/>
      <c r="D15" s="21"/>
      <c r="E15" s="21"/>
      <c r="F15" s="21"/>
      <c r="G15" s="21"/>
      <c r="H15" s="23">
        <f t="shared" si="0"/>
        <v>0</v>
      </c>
      <c r="I15" s="20">
        <f t="shared" si="1"/>
        <v>0</v>
      </c>
    </row>
    <row r="16" spans="1:9" ht="13" thickBot="1" x14ac:dyDescent="0.3">
      <c r="A16" s="12">
        <v>52773</v>
      </c>
      <c r="B16" s="12" t="s">
        <v>17</v>
      </c>
      <c r="C16" s="21"/>
      <c r="D16" s="21"/>
      <c r="E16" s="21"/>
      <c r="F16" s="21"/>
      <c r="G16" s="21"/>
      <c r="H16" s="23">
        <f t="shared" si="0"/>
        <v>0</v>
      </c>
      <c r="I16" s="20">
        <f t="shared" si="1"/>
        <v>0</v>
      </c>
    </row>
    <row r="17" spans="1:9" x14ac:dyDescent="0.25">
      <c r="A17" s="18">
        <v>51366</v>
      </c>
      <c r="B17" s="18" t="s">
        <v>26</v>
      </c>
      <c r="C17" s="18"/>
      <c r="D17" s="18"/>
      <c r="E17" s="18"/>
      <c r="F17" s="18"/>
      <c r="G17" s="18"/>
      <c r="H17" s="23">
        <f t="shared" si="0"/>
        <v>0</v>
      </c>
      <c r="I17" s="20">
        <f t="shared" si="1"/>
        <v>0</v>
      </c>
    </row>
    <row r="47" spans="1:1" x14ac:dyDescent="0.25">
      <c r="A4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Exam-PartA</vt:lpstr>
      <vt:lpstr>Exam-PartB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2016-09-20T14:44:10Z</dcterms:created>
  <dcterms:modified xsi:type="dcterms:W3CDTF">2021-02-04T23:56:27Z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27425e-59da-41ed-9745-ddd5173ab2f7_Enabled">
    <vt:lpwstr>True</vt:lpwstr>
  </property>
  <property fmtid="{D5CDD505-2E9C-101B-9397-08002B2CF9AE}" pid="3" name="MSIP_Label_f127425e-59da-41ed-9745-ddd5173ab2f7_SiteId">
    <vt:lpwstr>0f172980-1261-4323-ab7a-c89b472843d7</vt:lpwstr>
  </property>
  <property fmtid="{D5CDD505-2E9C-101B-9397-08002B2CF9AE}" pid="4" name="MSIP_Label_f127425e-59da-41ed-9745-ddd5173ab2f7_Owner">
    <vt:lpwstr>jbluis@iseg.ulisboa.pt</vt:lpwstr>
  </property>
  <property fmtid="{D5CDD505-2E9C-101B-9397-08002B2CF9AE}" pid="5" name="MSIP_Label_f127425e-59da-41ed-9745-ddd5173ab2f7_SetDate">
    <vt:lpwstr>2020-12-04T14:44:44.0159184Z</vt:lpwstr>
  </property>
  <property fmtid="{D5CDD505-2E9C-101B-9397-08002B2CF9AE}" pid="6" name="MSIP_Label_f127425e-59da-41ed-9745-ddd5173ab2f7_Name">
    <vt:lpwstr>Publico</vt:lpwstr>
  </property>
  <property fmtid="{D5CDD505-2E9C-101B-9397-08002B2CF9AE}" pid="7" name="MSIP_Label_f127425e-59da-41ed-9745-ddd5173ab2f7_Application">
    <vt:lpwstr>Microsoft Azure Information Protection</vt:lpwstr>
  </property>
  <property fmtid="{D5CDD505-2E9C-101B-9397-08002B2CF9AE}" pid="8" name="MSIP_Label_f127425e-59da-41ed-9745-ddd5173ab2f7_ActionId">
    <vt:lpwstr>07417034-190e-45f6-ae9b-7598bb975a54</vt:lpwstr>
  </property>
  <property fmtid="{D5CDD505-2E9C-101B-9397-08002B2CF9AE}" pid="9" name="MSIP_Label_f127425e-59da-41ed-9745-ddd5173ab2f7_Extended_MSFT_Method">
    <vt:lpwstr>Automatic</vt:lpwstr>
  </property>
  <property fmtid="{D5CDD505-2E9C-101B-9397-08002B2CF9AE}" pid="10" name="Sensitivity">
    <vt:lpwstr>Publico</vt:lpwstr>
  </property>
</Properties>
</file>