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epio-my.sharepoint.com/personal/jjluis_montepio_pt/Documents/Documentos/Textos/Proprios/ISEG/Risk Management/2022-2023/"/>
    </mc:Choice>
  </mc:AlternateContent>
  <xr:revisionPtr revIDLastSave="0" documentId="8_{2D6FC669-0513-48F4-B754-4E2EC4E73D63}" xr6:coauthVersionLast="47" xr6:coauthVersionMax="47" xr10:uidLastSave="{00000000-0000-0000-0000-000000000000}"/>
  <bookViews>
    <workbookView xWindow="-110" yWindow="-110" windowWidth="19420" windowHeight="10420" activeTab="2" xr2:uid="{E95DAE2B-2768-4130-8351-FEBCAE608BEF}"/>
  </bookViews>
  <sheets>
    <sheet name="Improvement" sheetId="4" r:id="rId1"/>
    <sheet name="Penalties_Improvement" sheetId="5" r:id="rId2"/>
    <sheet name="Retake" sheetId="7" r:id="rId3"/>
    <sheet name="Penalties_Retake" sheetId="8" r:id="rId4"/>
    <sheet name="Group I" sheetId="1" r:id="rId5"/>
    <sheet name="Group 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4" l="1"/>
  <c r="P16" i="4"/>
  <c r="P15" i="4"/>
  <c r="P14" i="4"/>
  <c r="P13" i="4"/>
  <c r="P12" i="4"/>
  <c r="P11" i="4"/>
  <c r="P10" i="4"/>
  <c r="P8" i="4"/>
  <c r="P6" i="4"/>
  <c r="P5" i="4"/>
  <c r="P4" i="4"/>
  <c r="P3" i="4"/>
  <c r="Q31" i="7"/>
  <c r="Q30" i="7"/>
  <c r="Q29" i="7"/>
  <c r="Q28" i="7"/>
  <c r="Q26" i="7"/>
  <c r="Q25" i="7"/>
  <c r="Q24" i="7"/>
  <c r="Q23" i="7"/>
  <c r="Q22" i="7"/>
  <c r="Q21" i="7"/>
  <c r="Q20" i="7"/>
  <c r="Q19" i="7"/>
  <c r="Q18" i="7"/>
  <c r="Q17" i="7"/>
  <c r="Q15" i="7"/>
  <c r="Q14" i="7"/>
  <c r="Q13" i="7"/>
  <c r="Q12" i="7"/>
  <c r="Q11" i="7"/>
  <c r="Q10" i="7"/>
  <c r="Q9" i="7"/>
  <c r="Q8" i="7"/>
  <c r="Q6" i="7"/>
  <c r="Q5" i="7"/>
  <c r="Q4" i="7"/>
  <c r="Q3" i="7"/>
  <c r="M29" i="6"/>
  <c r="M21" i="6"/>
  <c r="M15" i="6"/>
  <c r="M9" i="6"/>
  <c r="N31" i="7"/>
  <c r="N30" i="7"/>
  <c r="N29" i="7"/>
  <c r="N28" i="7"/>
  <c r="N26" i="7"/>
  <c r="N25" i="7"/>
  <c r="N24" i="7"/>
  <c r="N23" i="7"/>
  <c r="N22" i="7"/>
  <c r="N21" i="7"/>
  <c r="N20" i="7"/>
  <c r="N19" i="7"/>
  <c r="N18" i="7"/>
  <c r="N17" i="7"/>
  <c r="N15" i="7"/>
  <c r="N14" i="7"/>
  <c r="N13" i="7"/>
  <c r="N12" i="7"/>
  <c r="N11" i="7"/>
  <c r="N10" i="7"/>
  <c r="N9" i="7"/>
  <c r="N8" i="7"/>
  <c r="N6" i="7"/>
  <c r="O6" i="7" s="1"/>
  <c r="N5" i="7"/>
  <c r="O5" i="7" s="1"/>
  <c r="N4" i="7"/>
  <c r="O4" i="7" s="1"/>
  <c r="J17" i="5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4" i="8"/>
  <c r="J6" i="8"/>
  <c r="J5" i="8"/>
  <c r="J3" i="8"/>
  <c r="O3" i="7" s="1"/>
  <c r="J2" i="8"/>
  <c r="N3" i="7"/>
  <c r="N2" i="7"/>
  <c r="N17" i="4"/>
  <c r="O17" i="4" s="1"/>
  <c r="N16" i="4"/>
  <c r="O16" i="4" s="1"/>
  <c r="N15" i="4"/>
  <c r="N14" i="4"/>
  <c r="O14" i="4" s="1"/>
  <c r="N13" i="4"/>
  <c r="N12" i="4"/>
  <c r="N11" i="4"/>
  <c r="N10" i="4"/>
  <c r="O10" i="4" s="1"/>
  <c r="N8" i="4"/>
  <c r="O8" i="4" s="1"/>
  <c r="N6" i="4"/>
  <c r="N5" i="4"/>
  <c r="O5" i="4" s="1"/>
  <c r="N4" i="4"/>
  <c r="N3" i="4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N2" i="4"/>
  <c r="O21" i="7" l="1"/>
  <c r="O25" i="7"/>
  <c r="O9" i="7"/>
  <c r="O29" i="7"/>
  <c r="O18" i="7"/>
  <c r="O15" i="7"/>
  <c r="O31" i="7"/>
  <c r="O30" i="7"/>
  <c r="O14" i="7"/>
  <c r="O11" i="4"/>
  <c r="O4" i="4"/>
  <c r="O24" i="7"/>
  <c r="O6" i="4"/>
  <c r="O26" i="7"/>
  <c r="O22" i="7"/>
  <c r="O11" i="7"/>
  <c r="O19" i="7"/>
  <c r="O12" i="7"/>
  <c r="O17" i="7"/>
  <c r="O3" i="4"/>
  <c r="O12" i="4"/>
  <c r="O8" i="7"/>
  <c r="O28" i="7"/>
  <c r="O20" i="7"/>
  <c r="O15" i="4"/>
  <c r="O13" i="4"/>
  <c r="O10" i="7"/>
  <c r="O13" i="7"/>
  <c r="O23" i="7"/>
</calcChain>
</file>

<file path=xl/sharedStrings.xml><?xml version="1.0" encoding="utf-8"?>
<sst xmlns="http://schemas.openxmlformats.org/spreadsheetml/2006/main" count="421" uniqueCount="123">
  <si>
    <t>I</t>
  </si>
  <si>
    <t>c</t>
  </si>
  <si>
    <t>d</t>
  </si>
  <si>
    <t>Número</t>
  </si>
  <si>
    <t>Nome</t>
  </si>
  <si>
    <t>Turnos</t>
  </si>
  <si>
    <t>Curso</t>
  </si>
  <si>
    <t>RM-MFIN S42</t>
  </si>
  <si>
    <t>FI - Finanças</t>
  </si>
  <si>
    <t>MIGUEL FIGUEIREDO NEVES</t>
  </si>
  <si>
    <t>RM-MFIN S12</t>
  </si>
  <si>
    <t>KARINE MIRANDA FERREIRA</t>
  </si>
  <si>
    <t>ANDRE SOLLER</t>
  </si>
  <si>
    <t>HENNING PODEHL</t>
  </si>
  <si>
    <t>STEPHANIE JIANG</t>
  </si>
  <si>
    <t>ANGELA MARIA GALLEGO CASTILLA</t>
  </si>
  <si>
    <t>MIM - Management</t>
  </si>
  <si>
    <t>TOBIA PERICOLO</t>
  </si>
  <si>
    <t>GONÇALO RODRIGUES DA COSTA HOMEM DE MELO</t>
  </si>
  <si>
    <t>MATILDE SUSANA MOTA PINTO DE SOUSA</t>
  </si>
  <si>
    <t>PEDRO MANUEL COSTA NUNES</t>
  </si>
  <si>
    <t>JOEL HENRI MATIAS JÄRVELÄ</t>
  </si>
  <si>
    <t>JOANA INÊS ARAGÃO CÂNDIDO FERREIRA</t>
  </si>
  <si>
    <t>DIOGO SIMÕES BALULA</t>
  </si>
  <si>
    <t>MORITZ GRUMER</t>
  </si>
  <si>
    <t>JOÃO PEDRO MADEIRA GÍRIO</t>
  </si>
  <si>
    <t>PEDRO MIGUEL ROCHA GALHA DA SILVA BÁRTOLO</t>
  </si>
  <si>
    <t>MANUEL GUEDES BACALHAU</t>
  </si>
  <si>
    <t>LUDOVICO GUZZONI SALERI</t>
  </si>
  <si>
    <t>MOLKA EZZEDINI</t>
  </si>
  <si>
    <t>JOANA MARGARIDA DO CRUZEIRO NOBRE CARNEIRO</t>
  </si>
  <si>
    <t>TIAGO FRANCISCO FERREIRA DA CRUZ DUPONT TEIXEIRA</t>
  </si>
  <si>
    <t>ANDRÉ MALVEIRO AFONSO</t>
  </si>
  <si>
    <t>GABRIELE LOGGIA</t>
  </si>
  <si>
    <t>ANDRÉ FILIPE GINETO MOURA FERRÃO DA SILVA</t>
  </si>
  <si>
    <t>ÉRICA DANIELA NASCIMENTO RODRIGUES</t>
  </si>
  <si>
    <t>DIEGO NICOLA</t>
  </si>
  <si>
    <t>FRANCISCO BRANCO DA SILVA FARRAJOTA</t>
  </si>
  <si>
    <t>ALEXANDRA MARIA BOCK</t>
  </si>
  <si>
    <t>CAMILLA GUIMARÃES MARTINS</t>
  </si>
  <si>
    <t>PEDRO LOPES CORREIA</t>
  </si>
  <si>
    <t>MARIA INÊS DA SILVA BENTO</t>
  </si>
  <si>
    <t>YAN WU</t>
  </si>
  <si>
    <t>LUCA BRIGHAM</t>
  </si>
  <si>
    <t>TIAGO MIGUEL GOMES PORTUGAL DIAS PEREIRA</t>
  </si>
  <si>
    <t>DANIEL HENRIQUE PIRES ESTEVINHO</t>
  </si>
  <si>
    <t>UMBERTO BALDI</t>
  </si>
  <si>
    <t>KUAN HON CHEANG</t>
  </si>
  <si>
    <t>RICARDO FÉLIX PACHECO</t>
  </si>
  <si>
    <t>POURIA BABAPOUR</t>
  </si>
  <si>
    <t>BERIL GUNGOR</t>
  </si>
  <si>
    <t>LUKAS BINDER</t>
  </si>
  <si>
    <t>JANICE CARDOSO NASCIMENTO</t>
  </si>
  <si>
    <t>MORITZ WETZELSBERGER</t>
  </si>
  <si>
    <t>NICOLÒ GIOVANNI RIZZO</t>
  </si>
  <si>
    <t>I.1</t>
  </si>
  <si>
    <t>I.2</t>
  </si>
  <si>
    <t>I.3</t>
  </si>
  <si>
    <t>II.1</t>
  </si>
  <si>
    <t>II.2</t>
  </si>
  <si>
    <t>Total</t>
  </si>
  <si>
    <t>Total Net</t>
  </si>
  <si>
    <t>a</t>
  </si>
  <si>
    <t>b</t>
  </si>
  <si>
    <t>1.</t>
  </si>
  <si>
    <t>Stage 2 loans are loans whose credit risk is perceived to have increased, according to a set of internal indicators to identify loans that have suffered a</t>
  </si>
  <si>
    <t>2.</t>
  </si>
  <si>
    <t>3.</t>
  </si>
  <si>
    <t>The banking system exhibits very sound LTV levels for the residential mortgage loans, with LTVs above 80% representing less than 8% of the total volume of this portfolio. - 0,75/20</t>
  </si>
  <si>
    <t>Increases in LTV are indicators of an increase in credit risk, impacting on capital requirements and potentially on impairments (and, consequently, on the Ner Income) - 1,0/20</t>
  </si>
  <si>
    <t>Lower Net Income and higher capital ratios decrease ROE - 0,75/20</t>
  </si>
  <si>
    <t>The banking system has a very sound liquidity position, according to the LCR level  (being 100% the miminum level). - 1,0/20</t>
  </si>
  <si>
    <t>Furthermore, central bank reserves represent more than half of liquid assets. Consequently, they do not face any market risk. - 0,5/20</t>
  </si>
  <si>
    <t>Alternative measures: liquidity gaps (namely dynamic cumulative) and elligible collaterals to obtain liquidity from the ECB- - 1,0/20</t>
  </si>
  <si>
    <t>4.</t>
  </si>
  <si>
    <t>Interest rate increase have been benefitial for Portuguese banks, given the usual positive interest rate gaps, improving their Net Interest Income. - 1,0/20</t>
  </si>
  <si>
    <t xml:space="preserve">Moreover, bond portfolios valued according to market prices don't have a significant weight and banks have also benefited from increasing </t>
  </si>
  <si>
    <t>their exposure to Govt. Debt, allocated to portfolios not valued according to market prices (held-to-maturity), beiong able to increase their NII</t>
  </si>
  <si>
    <t>by the purchase of Debt securities offering higher yields. - 0,75/20</t>
  </si>
  <si>
    <t>Finally, until now, increases in interest rates did not impact significantly on the credit risk of loan portfolios and therefore on impairments. - 0,75/20</t>
  </si>
  <si>
    <t>I.4</t>
  </si>
  <si>
    <t>I.5</t>
  </si>
  <si>
    <t>II.3</t>
  </si>
  <si>
    <t>II.4</t>
  </si>
  <si>
    <t>Nº Aluno</t>
  </si>
  <si>
    <t>58279</t>
  </si>
  <si>
    <t>58854</t>
  </si>
  <si>
    <t>58767</t>
  </si>
  <si>
    <t>58806</t>
  </si>
  <si>
    <t>58658</t>
  </si>
  <si>
    <t>58704</t>
  </si>
  <si>
    <t>53680</t>
  </si>
  <si>
    <t>48682</t>
  </si>
  <si>
    <t>59057</t>
  </si>
  <si>
    <t>58974</t>
  </si>
  <si>
    <t>58784</t>
  </si>
  <si>
    <t>53747</t>
  </si>
  <si>
    <t>58455</t>
  </si>
  <si>
    <t>58676</t>
  </si>
  <si>
    <t>58750</t>
  </si>
  <si>
    <t>53858</t>
  </si>
  <si>
    <t>53754</t>
  </si>
  <si>
    <t>54051</t>
  </si>
  <si>
    <t>58754</t>
  </si>
  <si>
    <t>58422</t>
  </si>
  <si>
    <t>58222</t>
  </si>
  <si>
    <t>59032</t>
  </si>
  <si>
    <t>53744</t>
  </si>
  <si>
    <t>58845</t>
  </si>
  <si>
    <t>53885</t>
  </si>
  <si>
    <t>58532</t>
  </si>
  <si>
    <t>58710</t>
  </si>
  <si>
    <t>58316</t>
  </si>
  <si>
    <t>53540</t>
  </si>
  <si>
    <t>Forborne loans are restructured loans when the debtor is in financial difficulties.</t>
  </si>
  <si>
    <t>These loans must be classified as NPE if they are renogotiated after being already in default or when the debtor is considered unlikely to pay.</t>
  </si>
  <si>
    <t>Forebearance classification must be discontinued when a set of conditions are met, namely after a probation period of 2 years (slide 152).</t>
  </si>
  <si>
    <t>Foreborne loans considered as NPE are classified in stage 3 for impairment purposes and have their capital requirements increased, due to the default status.</t>
  </si>
  <si>
    <t>significant increase in credit risk (SICR), including qualitative and quantitative criteria (slides 153-156).</t>
  </si>
  <si>
    <t>Stage 2 loans increase their PD from the 1yPD to the lifetime PD, increasing impairments and impact on capital on through the decrease in the net income.</t>
  </si>
  <si>
    <t>F</t>
  </si>
  <si>
    <t>Round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</si>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</sst>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indexed="18"/>
        <bgColor indexed="18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/>
    <xf numFmtId="0" fontId="2" fillId="0" borderId="0" xfId="0" applyFont="1"/>
    <xf numFmtId="0" fontId="0" fillId="4" borderId="0" xfId="0" applyFill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97D7-E136-474D-9A03-AB9983E9D7A2}">
  <dimension ref="A1:P17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P1" activeCellId="1" sqref="A1:B1048576 P1:P1048576"/>
    </sheetView>
  </sheetViews>
  <sheetFormatPr defaultRowHeight="14.5" x14ac:dyDescent="0.35"/>
  <cols>
    <col min="2" max="2" width="45.453125" bestFit="1" customWidth="1"/>
    <col min="3" max="3" width="12.1796875" bestFit="1" customWidth="1"/>
    <col min="4" max="4" width="17.54296875" bestFit="1" customWidth="1"/>
  </cols>
  <sheetData>
    <row r="1" spans="1:16" x14ac:dyDescent="0.35">
      <c r="A1" s="3" t="s">
        <v>84</v>
      </c>
      <c r="B1" s="3" t="s">
        <v>4</v>
      </c>
      <c r="C1" s="3" t="s">
        <v>5</v>
      </c>
      <c r="D1" s="3" t="s">
        <v>6</v>
      </c>
      <c r="E1" s="1" t="s">
        <v>55</v>
      </c>
      <c r="F1" s="1" t="s">
        <v>56</v>
      </c>
      <c r="G1" s="1" t="s">
        <v>57</v>
      </c>
      <c r="H1" s="1" t="s">
        <v>80</v>
      </c>
      <c r="I1" s="1" t="s">
        <v>81</v>
      </c>
      <c r="J1" s="1" t="s">
        <v>58</v>
      </c>
      <c r="K1" s="1" t="s">
        <v>59</v>
      </c>
      <c r="L1" s="1" t="s">
        <v>82</v>
      </c>
      <c r="M1" s="1" t="s">
        <v>83</v>
      </c>
      <c r="N1" s="1" t="s">
        <v>60</v>
      </c>
      <c r="O1" s="1" t="s">
        <v>61</v>
      </c>
      <c r="P1" s="1" t="s">
        <v>122</v>
      </c>
    </row>
    <row r="2" spans="1:16" x14ac:dyDescent="0.35">
      <c r="A2" s="3"/>
      <c r="B2" s="3"/>
      <c r="C2" s="3"/>
      <c r="D2" s="3"/>
      <c r="E2" s="1">
        <v>2.5</v>
      </c>
      <c r="F2" s="1">
        <v>2</v>
      </c>
      <c r="G2" s="1">
        <v>2</v>
      </c>
      <c r="H2" s="1">
        <v>2</v>
      </c>
      <c r="I2" s="1">
        <v>1.5</v>
      </c>
      <c r="J2" s="1">
        <v>2.5</v>
      </c>
      <c r="K2" s="1">
        <v>2.5</v>
      </c>
      <c r="L2" s="1">
        <v>2.5</v>
      </c>
      <c r="M2" s="1">
        <v>2.5</v>
      </c>
      <c r="N2">
        <f>SUM(E2:M2)</f>
        <v>20</v>
      </c>
    </row>
    <row r="3" spans="1:16" x14ac:dyDescent="0.35">
      <c r="A3">
        <v>58766</v>
      </c>
      <c r="B3" t="s">
        <v>23</v>
      </c>
      <c r="C3" t="s">
        <v>10</v>
      </c>
      <c r="D3" t="s">
        <v>16</v>
      </c>
      <c r="E3">
        <v>2.5</v>
      </c>
      <c r="F3">
        <v>2</v>
      </c>
      <c r="G3">
        <v>2</v>
      </c>
      <c r="H3">
        <v>2</v>
      </c>
      <c r="I3">
        <v>0</v>
      </c>
      <c r="J3">
        <v>1.5</v>
      </c>
      <c r="K3">
        <v>0.75</v>
      </c>
      <c r="L3">
        <v>2</v>
      </c>
      <c r="M3">
        <v>0</v>
      </c>
      <c r="N3">
        <f t="shared" ref="N3:N17" si="0">SUM(E3:M3)</f>
        <v>12.75</v>
      </c>
      <c r="O3">
        <f>N3-MIN(1,Penalties_Improvement!J3)</f>
        <v>12.5</v>
      </c>
      <c r="P3">
        <f>ROUND(O3,0)</f>
        <v>13</v>
      </c>
    </row>
    <row r="4" spans="1:16" x14ac:dyDescent="0.35">
      <c r="A4">
        <v>58313</v>
      </c>
      <c r="B4" t="s">
        <v>37</v>
      </c>
      <c r="C4" t="s">
        <v>7</v>
      </c>
      <c r="D4" t="s">
        <v>8</v>
      </c>
      <c r="E4">
        <v>2.5</v>
      </c>
      <c r="F4">
        <v>2</v>
      </c>
      <c r="G4">
        <v>2</v>
      </c>
      <c r="H4">
        <v>2</v>
      </c>
      <c r="I4">
        <v>0</v>
      </c>
      <c r="J4">
        <v>1.5</v>
      </c>
      <c r="K4">
        <v>0</v>
      </c>
      <c r="L4">
        <v>2</v>
      </c>
      <c r="M4">
        <v>1</v>
      </c>
      <c r="N4">
        <f t="shared" si="0"/>
        <v>13</v>
      </c>
      <c r="O4">
        <f>N4-MIN(1,Penalties_Improvement!J4)</f>
        <v>12.75</v>
      </c>
      <c r="P4">
        <f t="shared" ref="P4:P6" si="1">ROUND(O4,0)</f>
        <v>13</v>
      </c>
    </row>
    <row r="5" spans="1:16" x14ac:dyDescent="0.35">
      <c r="A5">
        <v>53942</v>
      </c>
      <c r="B5" t="s">
        <v>18</v>
      </c>
      <c r="C5" t="s">
        <v>10</v>
      </c>
      <c r="D5" t="s">
        <v>8</v>
      </c>
      <c r="E5">
        <v>2.5</v>
      </c>
      <c r="F5">
        <v>2</v>
      </c>
      <c r="G5">
        <v>2</v>
      </c>
      <c r="H5">
        <v>2</v>
      </c>
      <c r="I5">
        <v>1.5</v>
      </c>
      <c r="J5">
        <v>1.5</v>
      </c>
      <c r="K5">
        <v>1</v>
      </c>
      <c r="L5">
        <v>1.5</v>
      </c>
      <c r="M5">
        <v>1</v>
      </c>
      <c r="N5">
        <f t="shared" si="0"/>
        <v>15</v>
      </c>
      <c r="O5">
        <f>N5-MIN(1,Penalties_Improvement!J5)</f>
        <v>15</v>
      </c>
      <c r="P5">
        <f t="shared" si="1"/>
        <v>15</v>
      </c>
    </row>
    <row r="6" spans="1:16" x14ac:dyDescent="0.35">
      <c r="A6">
        <v>58319</v>
      </c>
      <c r="B6" t="s">
        <v>13</v>
      </c>
      <c r="C6" t="s">
        <v>10</v>
      </c>
      <c r="D6" t="s">
        <v>8</v>
      </c>
      <c r="E6">
        <v>2.5</v>
      </c>
      <c r="F6">
        <v>0</v>
      </c>
      <c r="G6">
        <v>2</v>
      </c>
      <c r="H6">
        <v>2</v>
      </c>
      <c r="I6">
        <v>0</v>
      </c>
      <c r="J6">
        <v>2.25</v>
      </c>
      <c r="K6">
        <v>1.75</v>
      </c>
      <c r="L6">
        <v>2</v>
      </c>
      <c r="M6">
        <v>1</v>
      </c>
      <c r="N6">
        <f t="shared" si="0"/>
        <v>13.5</v>
      </c>
      <c r="O6">
        <f>N6-MIN(1,Penalties_Improvement!J6)</f>
        <v>12.75</v>
      </c>
      <c r="P6">
        <f t="shared" si="1"/>
        <v>13</v>
      </c>
    </row>
    <row r="7" spans="1:16" x14ac:dyDescent="0.35">
      <c r="A7">
        <v>58600</v>
      </c>
      <c r="B7" t="s">
        <v>30</v>
      </c>
      <c r="C7" t="s">
        <v>7</v>
      </c>
      <c r="D7" t="s">
        <v>16</v>
      </c>
      <c r="N7" t="s">
        <v>120</v>
      </c>
      <c r="O7" t="s">
        <v>120</v>
      </c>
      <c r="P7" t="s">
        <v>120</v>
      </c>
    </row>
    <row r="8" spans="1:16" x14ac:dyDescent="0.35">
      <c r="A8">
        <v>53822</v>
      </c>
      <c r="B8" t="s">
        <v>25</v>
      </c>
      <c r="C8" t="s">
        <v>7</v>
      </c>
      <c r="D8" t="s">
        <v>8</v>
      </c>
      <c r="E8">
        <v>2.5</v>
      </c>
      <c r="F8">
        <v>2</v>
      </c>
      <c r="G8">
        <v>2</v>
      </c>
      <c r="H8">
        <v>2</v>
      </c>
      <c r="I8">
        <v>0</v>
      </c>
      <c r="J8">
        <v>0.75</v>
      </c>
      <c r="K8">
        <v>1</v>
      </c>
      <c r="L8">
        <v>2</v>
      </c>
      <c r="M8">
        <v>1</v>
      </c>
      <c r="N8">
        <f t="shared" si="0"/>
        <v>13.25</v>
      </c>
      <c r="O8">
        <f>N8-MIN(1,Penalties_Improvement!J8)</f>
        <v>13</v>
      </c>
      <c r="P8">
        <f>ROUND(O8,0)</f>
        <v>13</v>
      </c>
    </row>
    <row r="9" spans="1:16" x14ac:dyDescent="0.35">
      <c r="A9">
        <v>58203</v>
      </c>
      <c r="B9" t="s">
        <v>47</v>
      </c>
      <c r="C9" t="s">
        <v>7</v>
      </c>
      <c r="D9" t="s">
        <v>8</v>
      </c>
      <c r="N9" t="s">
        <v>120</v>
      </c>
      <c r="O9" t="s">
        <v>120</v>
      </c>
      <c r="P9" t="s">
        <v>120</v>
      </c>
    </row>
    <row r="10" spans="1:16" x14ac:dyDescent="0.35">
      <c r="A10">
        <v>58987</v>
      </c>
      <c r="B10" t="s">
        <v>43</v>
      </c>
      <c r="C10" t="s">
        <v>7</v>
      </c>
      <c r="D10" t="s">
        <v>8</v>
      </c>
      <c r="E10">
        <v>2.5</v>
      </c>
      <c r="F10">
        <v>2</v>
      </c>
      <c r="G10">
        <v>2</v>
      </c>
      <c r="H10">
        <v>2</v>
      </c>
      <c r="I10">
        <v>0</v>
      </c>
      <c r="J10">
        <v>1.75</v>
      </c>
      <c r="K10">
        <v>0</v>
      </c>
      <c r="L10">
        <v>1</v>
      </c>
      <c r="M10">
        <v>0</v>
      </c>
      <c r="N10">
        <f t="shared" si="0"/>
        <v>11.25</v>
      </c>
      <c r="O10">
        <f>N10-MIN(1,Penalties_Improvement!J10)</f>
        <v>11</v>
      </c>
      <c r="P10">
        <f t="shared" ref="P10:P17" si="2">ROUND(O10,0)</f>
        <v>11</v>
      </c>
    </row>
    <row r="11" spans="1:16" x14ac:dyDescent="0.35">
      <c r="A11">
        <v>58751</v>
      </c>
      <c r="B11" t="s">
        <v>51</v>
      </c>
      <c r="C11" t="s">
        <v>10</v>
      </c>
      <c r="D11" t="s">
        <v>8</v>
      </c>
      <c r="E11">
        <v>2.5</v>
      </c>
      <c r="F11">
        <v>2</v>
      </c>
      <c r="G11">
        <v>0</v>
      </c>
      <c r="H11">
        <v>0</v>
      </c>
      <c r="I11">
        <v>0</v>
      </c>
      <c r="J11">
        <v>1.75</v>
      </c>
      <c r="K11">
        <v>1.25</v>
      </c>
      <c r="L11">
        <v>2</v>
      </c>
      <c r="M11">
        <v>1</v>
      </c>
      <c r="N11">
        <f t="shared" si="0"/>
        <v>10.5</v>
      </c>
      <c r="O11">
        <f>N11-MIN(1,Penalties_Improvement!J11)</f>
        <v>9.5</v>
      </c>
      <c r="P11">
        <f t="shared" si="2"/>
        <v>10</v>
      </c>
    </row>
    <row r="12" spans="1:16" x14ac:dyDescent="0.35">
      <c r="A12">
        <v>53524</v>
      </c>
      <c r="B12" t="s">
        <v>9</v>
      </c>
      <c r="C12" t="s">
        <v>10</v>
      </c>
      <c r="D12" t="s">
        <v>8</v>
      </c>
      <c r="E12">
        <v>2.5</v>
      </c>
      <c r="F12">
        <v>0</v>
      </c>
      <c r="G12">
        <v>2</v>
      </c>
      <c r="H12">
        <v>0</v>
      </c>
      <c r="I12">
        <v>0</v>
      </c>
      <c r="J12">
        <v>2.25</v>
      </c>
      <c r="K12">
        <v>1.75</v>
      </c>
      <c r="L12">
        <v>2</v>
      </c>
      <c r="M12">
        <v>2.5</v>
      </c>
      <c r="N12">
        <f t="shared" si="0"/>
        <v>13</v>
      </c>
      <c r="O12">
        <f>N12-MIN(1,Penalties_Improvement!J12)</f>
        <v>12</v>
      </c>
      <c r="P12">
        <f t="shared" si="2"/>
        <v>12</v>
      </c>
    </row>
    <row r="13" spans="1:16" x14ac:dyDescent="0.35">
      <c r="A13">
        <v>53642</v>
      </c>
      <c r="B13" t="s">
        <v>40</v>
      </c>
      <c r="C13" t="s">
        <v>10</v>
      </c>
      <c r="D13" t="s">
        <v>8</v>
      </c>
      <c r="E13">
        <v>2.5</v>
      </c>
      <c r="F13">
        <v>2</v>
      </c>
      <c r="G13">
        <v>0</v>
      </c>
      <c r="H13">
        <v>2</v>
      </c>
      <c r="I13">
        <v>1.5</v>
      </c>
      <c r="J13">
        <v>1.75</v>
      </c>
      <c r="K13">
        <v>1</v>
      </c>
      <c r="L13">
        <v>2</v>
      </c>
      <c r="M13">
        <v>0</v>
      </c>
      <c r="N13">
        <f t="shared" si="0"/>
        <v>12.75</v>
      </c>
      <c r="O13">
        <f>N13-MIN(1,Penalties_Improvement!J13)</f>
        <v>12.25</v>
      </c>
      <c r="P13">
        <f t="shared" si="2"/>
        <v>12</v>
      </c>
    </row>
    <row r="14" spans="1:16" x14ac:dyDescent="0.35">
      <c r="A14">
        <v>59035</v>
      </c>
      <c r="B14" t="s">
        <v>26</v>
      </c>
      <c r="C14" t="s">
        <v>10</v>
      </c>
      <c r="D14" t="s">
        <v>8</v>
      </c>
      <c r="E14">
        <v>2.5</v>
      </c>
      <c r="F14">
        <v>2</v>
      </c>
      <c r="G14">
        <v>2</v>
      </c>
      <c r="H14">
        <v>2</v>
      </c>
      <c r="I14">
        <v>1.5</v>
      </c>
      <c r="J14">
        <v>1.5</v>
      </c>
      <c r="K14">
        <v>1</v>
      </c>
      <c r="L14">
        <v>2</v>
      </c>
      <c r="M14">
        <v>1</v>
      </c>
      <c r="N14">
        <f t="shared" si="0"/>
        <v>15.5</v>
      </c>
      <c r="O14">
        <f>N14-MIN(1,Penalties_Improvement!J14)</f>
        <v>15.5</v>
      </c>
      <c r="P14">
        <f t="shared" si="2"/>
        <v>16</v>
      </c>
    </row>
    <row r="15" spans="1:16" x14ac:dyDescent="0.35">
      <c r="A15">
        <v>54071</v>
      </c>
      <c r="B15" t="s">
        <v>14</v>
      </c>
      <c r="C15" t="s">
        <v>10</v>
      </c>
      <c r="D15" t="s">
        <v>8</v>
      </c>
      <c r="E15">
        <v>2.5</v>
      </c>
      <c r="F15">
        <v>2</v>
      </c>
      <c r="G15">
        <v>2</v>
      </c>
      <c r="H15">
        <v>0</v>
      </c>
      <c r="I15">
        <v>1.5</v>
      </c>
      <c r="J15">
        <v>1.25</v>
      </c>
      <c r="K15">
        <v>0.75</v>
      </c>
      <c r="L15">
        <v>2</v>
      </c>
      <c r="M15">
        <v>0</v>
      </c>
      <c r="N15">
        <f t="shared" si="0"/>
        <v>12</v>
      </c>
      <c r="O15">
        <f>N15-MIN(1,Penalties_Improvement!J15)</f>
        <v>11.5</v>
      </c>
      <c r="P15">
        <f t="shared" si="2"/>
        <v>12</v>
      </c>
    </row>
    <row r="16" spans="1:16" x14ac:dyDescent="0.35">
      <c r="A16">
        <v>53631</v>
      </c>
      <c r="B16" t="s">
        <v>44</v>
      </c>
      <c r="C16" t="s">
        <v>10</v>
      </c>
      <c r="D16" t="s">
        <v>8</v>
      </c>
      <c r="E16">
        <v>2.5</v>
      </c>
      <c r="F16">
        <v>2</v>
      </c>
      <c r="G16">
        <v>2</v>
      </c>
      <c r="H16">
        <v>0</v>
      </c>
      <c r="I16">
        <v>1.5</v>
      </c>
      <c r="J16">
        <v>1.5</v>
      </c>
      <c r="K16">
        <v>1.75</v>
      </c>
      <c r="L16">
        <v>2</v>
      </c>
      <c r="M16">
        <v>0</v>
      </c>
      <c r="N16">
        <f t="shared" si="0"/>
        <v>13.25</v>
      </c>
      <c r="O16">
        <f>N16-MIN(1,Penalties_Improvement!J16)</f>
        <v>12.75</v>
      </c>
      <c r="P16">
        <f t="shared" si="2"/>
        <v>13</v>
      </c>
    </row>
    <row r="17" spans="1:16" x14ac:dyDescent="0.35">
      <c r="A17">
        <v>57091</v>
      </c>
      <c r="B17" t="s">
        <v>17</v>
      </c>
      <c r="C17" t="s">
        <v>7</v>
      </c>
      <c r="D17" t="s">
        <v>8</v>
      </c>
      <c r="E17">
        <v>2.5</v>
      </c>
      <c r="F17">
        <v>2</v>
      </c>
      <c r="G17">
        <v>2</v>
      </c>
      <c r="H17">
        <v>2</v>
      </c>
      <c r="I17">
        <v>0</v>
      </c>
      <c r="J17">
        <v>1.25</v>
      </c>
      <c r="K17">
        <v>0</v>
      </c>
      <c r="L17">
        <v>1</v>
      </c>
      <c r="M17">
        <v>1</v>
      </c>
      <c r="N17">
        <f t="shared" si="0"/>
        <v>11.75</v>
      </c>
      <c r="O17">
        <f>N17-MIN(1,Penalties_Improvement!J17)</f>
        <v>11.5</v>
      </c>
      <c r="P17">
        <f t="shared" si="2"/>
        <v>12</v>
      </c>
    </row>
  </sheetData>
  <sortState xmlns:xlrd2="http://schemas.microsoft.com/office/spreadsheetml/2017/richdata2" ref="A3:B17">
    <sortCondition ref="B3:B17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7BD2-3E14-4017-927D-F7EDA0B30F5D}">
  <dimension ref="A1:J17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F39" sqref="F39"/>
    </sheetView>
  </sheetViews>
  <sheetFormatPr defaultRowHeight="14.5" x14ac:dyDescent="0.35"/>
  <cols>
    <col min="1" max="1" width="7.54296875" bestFit="1" customWidth="1"/>
    <col min="2" max="2" width="49.453125" bestFit="1" customWidth="1"/>
    <col min="3" max="3" width="12.1796875" bestFit="1" customWidth="1"/>
    <col min="4" max="4" width="17.54296875" bestFit="1" customWidth="1"/>
  </cols>
  <sheetData>
    <row r="1" spans="1:10" x14ac:dyDescent="0.35">
      <c r="A1" s="2" t="s">
        <v>3</v>
      </c>
      <c r="B1" s="2" t="s">
        <v>4</v>
      </c>
      <c r="C1" s="2" t="s">
        <v>5</v>
      </c>
      <c r="D1" s="2" t="s">
        <v>6</v>
      </c>
      <c r="E1" s="1" t="s">
        <v>55</v>
      </c>
      <c r="F1" s="1" t="s">
        <v>56</v>
      </c>
      <c r="G1" s="1" t="s">
        <v>57</v>
      </c>
      <c r="H1" s="1" t="s">
        <v>80</v>
      </c>
      <c r="I1" s="1" t="s">
        <v>81</v>
      </c>
      <c r="J1" s="1" t="s">
        <v>60</v>
      </c>
    </row>
    <row r="2" spans="1:10" x14ac:dyDescent="0.35">
      <c r="A2" s="2"/>
      <c r="B2" s="2"/>
      <c r="C2" s="2"/>
      <c r="D2" s="2"/>
      <c r="E2" s="1">
        <v>0.5</v>
      </c>
      <c r="F2" s="1">
        <v>0.5</v>
      </c>
      <c r="G2" s="1">
        <v>0.5</v>
      </c>
      <c r="H2" s="1">
        <v>0.5</v>
      </c>
      <c r="I2" s="1">
        <v>0.25</v>
      </c>
      <c r="J2">
        <f>SUM(E2:I2)</f>
        <v>2.25</v>
      </c>
    </row>
    <row r="3" spans="1:10" x14ac:dyDescent="0.35">
      <c r="A3">
        <v>58766</v>
      </c>
      <c r="B3" t="s">
        <v>23</v>
      </c>
      <c r="C3" t="s">
        <v>10</v>
      </c>
      <c r="D3" t="s">
        <v>16</v>
      </c>
      <c r="I3">
        <v>0.25</v>
      </c>
      <c r="J3">
        <f t="shared" ref="J3:J17" si="0">SUM(E3:I3)</f>
        <v>0.25</v>
      </c>
    </row>
    <row r="4" spans="1:10" x14ac:dyDescent="0.35">
      <c r="A4">
        <v>58313</v>
      </c>
      <c r="B4" t="s">
        <v>37</v>
      </c>
      <c r="C4" t="s">
        <v>7</v>
      </c>
      <c r="D4" t="s">
        <v>8</v>
      </c>
      <c r="I4">
        <v>0.25</v>
      </c>
      <c r="J4">
        <f t="shared" si="0"/>
        <v>0.25</v>
      </c>
    </row>
    <row r="5" spans="1:10" x14ac:dyDescent="0.35">
      <c r="A5">
        <v>53942</v>
      </c>
      <c r="B5" t="s">
        <v>18</v>
      </c>
      <c r="C5" t="s">
        <v>10</v>
      </c>
      <c r="D5" t="s">
        <v>8</v>
      </c>
      <c r="J5">
        <f t="shared" si="0"/>
        <v>0</v>
      </c>
    </row>
    <row r="6" spans="1:10" x14ac:dyDescent="0.35">
      <c r="A6">
        <v>58319</v>
      </c>
      <c r="B6" t="s">
        <v>13</v>
      </c>
      <c r="C6" t="s">
        <v>10</v>
      </c>
      <c r="D6" t="s">
        <v>8</v>
      </c>
      <c r="F6">
        <v>0.5</v>
      </c>
      <c r="I6">
        <v>0.25</v>
      </c>
      <c r="J6">
        <f t="shared" si="0"/>
        <v>0.75</v>
      </c>
    </row>
    <row r="7" spans="1:10" x14ac:dyDescent="0.35">
      <c r="A7">
        <v>58600</v>
      </c>
      <c r="B7" t="s">
        <v>30</v>
      </c>
      <c r="C7" t="s">
        <v>7</v>
      </c>
      <c r="D7" t="s">
        <v>16</v>
      </c>
      <c r="J7">
        <f t="shared" si="0"/>
        <v>0</v>
      </c>
    </row>
    <row r="8" spans="1:10" x14ac:dyDescent="0.35">
      <c r="A8">
        <v>53822</v>
      </c>
      <c r="B8" t="s">
        <v>25</v>
      </c>
      <c r="C8" t="s">
        <v>7</v>
      </c>
      <c r="D8" t="s">
        <v>8</v>
      </c>
      <c r="I8">
        <v>0.25</v>
      </c>
      <c r="J8">
        <f t="shared" si="0"/>
        <v>0.25</v>
      </c>
    </row>
    <row r="9" spans="1:10" x14ac:dyDescent="0.35">
      <c r="A9">
        <v>58203</v>
      </c>
      <c r="B9" t="s">
        <v>47</v>
      </c>
      <c r="C9" t="s">
        <v>7</v>
      </c>
      <c r="D9" t="s">
        <v>8</v>
      </c>
      <c r="J9">
        <f t="shared" si="0"/>
        <v>0</v>
      </c>
    </row>
    <row r="10" spans="1:10" x14ac:dyDescent="0.35">
      <c r="A10">
        <v>58987</v>
      </c>
      <c r="B10" t="s">
        <v>43</v>
      </c>
      <c r="C10" t="s">
        <v>7</v>
      </c>
      <c r="D10" t="s">
        <v>8</v>
      </c>
      <c r="I10">
        <v>0.25</v>
      </c>
      <c r="J10">
        <f t="shared" si="0"/>
        <v>0.25</v>
      </c>
    </row>
    <row r="11" spans="1:10" x14ac:dyDescent="0.35">
      <c r="A11">
        <v>58751</v>
      </c>
      <c r="B11" t="s">
        <v>51</v>
      </c>
      <c r="C11" t="s">
        <v>10</v>
      </c>
      <c r="D11" t="s">
        <v>8</v>
      </c>
      <c r="G11">
        <v>0.5</v>
      </c>
      <c r="H11">
        <v>0.5</v>
      </c>
      <c r="I11">
        <v>0.25</v>
      </c>
      <c r="J11">
        <f t="shared" si="0"/>
        <v>1.25</v>
      </c>
    </row>
    <row r="12" spans="1:10" x14ac:dyDescent="0.35">
      <c r="A12">
        <v>53524</v>
      </c>
      <c r="B12" t="s">
        <v>9</v>
      </c>
      <c r="C12" t="s">
        <v>10</v>
      </c>
      <c r="D12" t="s">
        <v>8</v>
      </c>
      <c r="F12">
        <v>0.5</v>
      </c>
      <c r="H12">
        <v>0.5</v>
      </c>
      <c r="I12">
        <v>0.25</v>
      </c>
      <c r="J12">
        <f t="shared" si="0"/>
        <v>1.25</v>
      </c>
    </row>
    <row r="13" spans="1:10" x14ac:dyDescent="0.35">
      <c r="A13">
        <v>53642</v>
      </c>
      <c r="B13" t="s">
        <v>40</v>
      </c>
      <c r="C13" t="s">
        <v>10</v>
      </c>
      <c r="D13" t="s">
        <v>8</v>
      </c>
      <c r="G13">
        <v>0.5</v>
      </c>
      <c r="J13">
        <f t="shared" si="0"/>
        <v>0.5</v>
      </c>
    </row>
    <row r="14" spans="1:10" x14ac:dyDescent="0.35">
      <c r="A14">
        <v>59035</v>
      </c>
      <c r="B14" t="s">
        <v>26</v>
      </c>
      <c r="C14" t="s">
        <v>10</v>
      </c>
      <c r="D14" t="s">
        <v>8</v>
      </c>
      <c r="J14">
        <f t="shared" si="0"/>
        <v>0</v>
      </c>
    </row>
    <row r="15" spans="1:10" x14ac:dyDescent="0.35">
      <c r="A15">
        <v>54071</v>
      </c>
      <c r="B15" t="s">
        <v>14</v>
      </c>
      <c r="C15" t="s">
        <v>10</v>
      </c>
      <c r="D15" t="s">
        <v>8</v>
      </c>
      <c r="H15">
        <v>0.5</v>
      </c>
      <c r="J15">
        <f t="shared" si="0"/>
        <v>0.5</v>
      </c>
    </row>
    <row r="16" spans="1:10" x14ac:dyDescent="0.35">
      <c r="A16">
        <v>53631</v>
      </c>
      <c r="B16" t="s">
        <v>44</v>
      </c>
      <c r="C16" t="s">
        <v>10</v>
      </c>
      <c r="D16" t="s">
        <v>8</v>
      </c>
      <c r="H16">
        <v>0.5</v>
      </c>
      <c r="J16">
        <f t="shared" si="0"/>
        <v>0.5</v>
      </c>
    </row>
    <row r="17" spans="1:10" x14ac:dyDescent="0.35">
      <c r="A17">
        <v>57091</v>
      </c>
      <c r="B17" t="s">
        <v>17</v>
      </c>
      <c r="C17" t="s">
        <v>7</v>
      </c>
      <c r="D17" t="s">
        <v>8</v>
      </c>
      <c r="I17">
        <v>0.25</v>
      </c>
      <c r="J17">
        <f t="shared" si="0"/>
        <v>0.25</v>
      </c>
    </row>
  </sheetData>
  <sortState xmlns:xlrd2="http://schemas.microsoft.com/office/spreadsheetml/2017/richdata2" ref="A3:B17">
    <sortCondition ref="B3:B17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EBE5-0AE6-4600-82B6-F3FBDF9C0CE7}">
  <dimension ref="A1:Q33"/>
  <sheetViews>
    <sheetView tabSelected="1"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L9" sqref="L9"/>
    </sheetView>
  </sheetViews>
  <sheetFormatPr defaultRowHeight="14.5" x14ac:dyDescent="0.35"/>
  <cols>
    <col min="2" max="2" width="45.453125" bestFit="1" customWidth="1"/>
    <col min="3" max="3" width="12.1796875" hidden="1" customWidth="1"/>
    <col min="4" max="4" width="17.54296875" hidden="1" customWidth="1"/>
    <col min="12" max="14" width="9.1796875"/>
    <col min="16" max="16" width="0" hidden="1" customWidth="1"/>
  </cols>
  <sheetData>
    <row r="1" spans="1:17" x14ac:dyDescent="0.35">
      <c r="A1" s="3" t="s">
        <v>84</v>
      </c>
      <c r="B1" s="3" t="s">
        <v>4</v>
      </c>
      <c r="C1" s="3" t="s">
        <v>5</v>
      </c>
      <c r="D1" s="3" t="s">
        <v>6</v>
      </c>
      <c r="E1" s="1" t="s">
        <v>55</v>
      </c>
      <c r="F1" s="1" t="s">
        <v>56</v>
      </c>
      <c r="G1" s="1" t="s">
        <v>57</v>
      </c>
      <c r="H1" s="1" t="s">
        <v>80</v>
      </c>
      <c r="I1" s="1" t="s">
        <v>81</v>
      </c>
      <c r="J1" s="1" t="s">
        <v>58</v>
      </c>
      <c r="K1" s="1" t="s">
        <v>59</v>
      </c>
      <c r="L1" s="7" t="s">
        <v>82</v>
      </c>
      <c r="M1" s="7" t="s">
        <v>83</v>
      </c>
      <c r="N1" s="7" t="s">
        <v>60</v>
      </c>
      <c r="O1" s="1" t="s">
        <v>61</v>
      </c>
      <c r="P1" s="7" t="s">
        <v>121</v>
      </c>
      <c r="Q1" s="7" t="s">
        <v>122</v>
      </c>
    </row>
    <row r="2" spans="1:17" x14ac:dyDescent="0.35">
      <c r="A2" s="3"/>
      <c r="B2" s="3"/>
      <c r="C2" s="3"/>
      <c r="D2" s="3"/>
      <c r="E2" s="1">
        <v>2.5</v>
      </c>
      <c r="F2" s="1">
        <v>2</v>
      </c>
      <c r="G2" s="1">
        <v>2</v>
      </c>
      <c r="H2" s="1">
        <v>2</v>
      </c>
      <c r="I2" s="1">
        <v>1.5</v>
      </c>
      <c r="J2" s="1">
        <v>2.5</v>
      </c>
      <c r="K2" s="1">
        <v>2.5</v>
      </c>
      <c r="L2" s="7">
        <v>2.5</v>
      </c>
      <c r="M2" s="7">
        <v>2.5</v>
      </c>
      <c r="N2">
        <f>SUM(E2:M2)</f>
        <v>20</v>
      </c>
    </row>
    <row r="3" spans="1:17" x14ac:dyDescent="0.35">
      <c r="A3" t="s">
        <v>85</v>
      </c>
      <c r="B3" t="s">
        <v>38</v>
      </c>
      <c r="C3" t="s">
        <v>7</v>
      </c>
      <c r="D3" t="s">
        <v>8</v>
      </c>
      <c r="E3">
        <v>2.5</v>
      </c>
      <c r="F3">
        <v>0</v>
      </c>
      <c r="G3">
        <v>2</v>
      </c>
      <c r="H3">
        <v>2</v>
      </c>
      <c r="I3">
        <v>1.5</v>
      </c>
      <c r="J3">
        <v>1.5</v>
      </c>
      <c r="K3">
        <v>1</v>
      </c>
      <c r="L3">
        <v>2</v>
      </c>
      <c r="M3">
        <v>0</v>
      </c>
      <c r="N3">
        <f t="shared" ref="N3" si="0">SUM(E3:M3)</f>
        <v>12.5</v>
      </c>
      <c r="O3">
        <f>N3-MIN(1,Penalties_Retake!J3)</f>
        <v>12</v>
      </c>
      <c r="Q3">
        <f>ROUND(O3,0)</f>
        <v>12</v>
      </c>
    </row>
    <row r="4" spans="1:17" x14ac:dyDescent="0.35">
      <c r="A4" t="s">
        <v>86</v>
      </c>
      <c r="B4" t="s">
        <v>12</v>
      </c>
      <c r="C4" t="s">
        <v>7</v>
      </c>
      <c r="D4" t="s">
        <v>8</v>
      </c>
      <c r="E4">
        <v>2.5</v>
      </c>
      <c r="F4">
        <v>2</v>
      </c>
      <c r="G4">
        <v>2</v>
      </c>
      <c r="H4">
        <v>0</v>
      </c>
      <c r="I4">
        <v>0</v>
      </c>
      <c r="J4">
        <v>1.5</v>
      </c>
      <c r="K4">
        <v>1.25</v>
      </c>
      <c r="L4">
        <v>1</v>
      </c>
      <c r="M4">
        <v>1</v>
      </c>
      <c r="N4">
        <f t="shared" ref="N4:N31" si="1">SUM(E4:M4)</f>
        <v>11.25</v>
      </c>
      <c r="O4">
        <f>N4-MIN(1,Penalties_Retake!J4)</f>
        <v>10.5</v>
      </c>
      <c r="Q4">
        <f t="shared" ref="Q4:Q31" si="2">ROUND(O4,0)</f>
        <v>11</v>
      </c>
    </row>
    <row r="5" spans="1:17" x14ac:dyDescent="0.35">
      <c r="A5" t="s">
        <v>87</v>
      </c>
      <c r="B5" t="s">
        <v>34</v>
      </c>
      <c r="C5" t="s">
        <v>10</v>
      </c>
      <c r="D5" t="s">
        <v>16</v>
      </c>
      <c r="E5">
        <v>2.5</v>
      </c>
      <c r="F5">
        <v>2</v>
      </c>
      <c r="G5">
        <v>2</v>
      </c>
      <c r="H5">
        <v>2</v>
      </c>
      <c r="I5">
        <v>1.5</v>
      </c>
      <c r="J5">
        <v>1.75</v>
      </c>
      <c r="K5">
        <v>0.75</v>
      </c>
      <c r="L5">
        <v>2</v>
      </c>
      <c r="M5">
        <v>1</v>
      </c>
      <c r="N5">
        <f t="shared" si="1"/>
        <v>15.5</v>
      </c>
      <c r="O5">
        <f>N5-MIN(1,Penalties_Retake!J5)</f>
        <v>15.5</v>
      </c>
      <c r="Q5">
        <f t="shared" si="2"/>
        <v>16</v>
      </c>
    </row>
    <row r="6" spans="1:17" x14ac:dyDescent="0.35">
      <c r="A6" t="s">
        <v>88</v>
      </c>
      <c r="B6" t="s">
        <v>32</v>
      </c>
      <c r="C6" t="s">
        <v>10</v>
      </c>
      <c r="D6" t="s">
        <v>16</v>
      </c>
      <c r="E6">
        <v>2.5</v>
      </c>
      <c r="F6">
        <v>2</v>
      </c>
      <c r="G6">
        <v>2</v>
      </c>
      <c r="H6">
        <v>0</v>
      </c>
      <c r="I6">
        <v>1.5</v>
      </c>
      <c r="J6">
        <v>1.25</v>
      </c>
      <c r="K6">
        <v>0.25</v>
      </c>
      <c r="L6">
        <v>2</v>
      </c>
      <c r="M6">
        <v>1</v>
      </c>
      <c r="N6">
        <f t="shared" si="1"/>
        <v>12.5</v>
      </c>
      <c r="O6">
        <f>N6-MIN(1,Penalties_Retake!J6)</f>
        <v>12</v>
      </c>
      <c r="Q6">
        <f t="shared" si="2"/>
        <v>12</v>
      </c>
    </row>
    <row r="7" spans="1:17" x14ac:dyDescent="0.35">
      <c r="A7" t="s">
        <v>89</v>
      </c>
      <c r="B7" t="s">
        <v>15</v>
      </c>
      <c r="C7" t="s">
        <v>7</v>
      </c>
      <c r="D7" t="s">
        <v>16</v>
      </c>
      <c r="N7" t="s">
        <v>120</v>
      </c>
      <c r="O7" t="s">
        <v>120</v>
      </c>
      <c r="Q7" t="s">
        <v>120</v>
      </c>
    </row>
    <row r="8" spans="1:17" x14ac:dyDescent="0.35">
      <c r="A8" t="s">
        <v>90</v>
      </c>
      <c r="B8" t="s">
        <v>50</v>
      </c>
      <c r="C8" t="s">
        <v>10</v>
      </c>
      <c r="D8" t="s">
        <v>8</v>
      </c>
      <c r="E8">
        <v>2.5</v>
      </c>
      <c r="F8">
        <v>2</v>
      </c>
      <c r="G8">
        <v>2</v>
      </c>
      <c r="H8">
        <v>2</v>
      </c>
      <c r="I8">
        <v>0</v>
      </c>
      <c r="J8">
        <v>1.25</v>
      </c>
      <c r="K8">
        <v>0.5</v>
      </c>
      <c r="L8">
        <v>2</v>
      </c>
      <c r="M8">
        <v>0</v>
      </c>
      <c r="N8">
        <f t="shared" si="1"/>
        <v>12.25</v>
      </c>
      <c r="O8">
        <f>N8-MIN(1,Penalties_Retake!J8)</f>
        <v>12</v>
      </c>
      <c r="Q8">
        <f t="shared" si="2"/>
        <v>12</v>
      </c>
    </row>
    <row r="9" spans="1:17" x14ac:dyDescent="0.35">
      <c r="A9" t="s">
        <v>91</v>
      </c>
      <c r="B9" t="s">
        <v>39</v>
      </c>
      <c r="C9" t="s">
        <v>7</v>
      </c>
      <c r="D9" t="s">
        <v>8</v>
      </c>
      <c r="E9">
        <v>0</v>
      </c>
      <c r="F9">
        <v>2</v>
      </c>
      <c r="G9">
        <v>2</v>
      </c>
      <c r="H9">
        <v>2</v>
      </c>
      <c r="I9">
        <v>0</v>
      </c>
      <c r="J9">
        <v>1.5</v>
      </c>
      <c r="K9">
        <v>0.75</v>
      </c>
      <c r="L9">
        <v>2</v>
      </c>
      <c r="M9">
        <v>0</v>
      </c>
      <c r="N9">
        <f t="shared" si="1"/>
        <v>10.25</v>
      </c>
      <c r="O9">
        <f>N9-MIN(1,Penalties_Retake!J9)</f>
        <v>9.5</v>
      </c>
      <c r="Q9">
        <f t="shared" si="2"/>
        <v>10</v>
      </c>
    </row>
    <row r="10" spans="1:17" x14ac:dyDescent="0.35">
      <c r="A10" t="s">
        <v>92</v>
      </c>
      <c r="B10" t="s">
        <v>45</v>
      </c>
      <c r="C10" t="s">
        <v>7</v>
      </c>
      <c r="D10" t="s">
        <v>8</v>
      </c>
      <c r="E10">
        <v>0</v>
      </c>
      <c r="F10">
        <v>2</v>
      </c>
      <c r="G10">
        <v>2</v>
      </c>
      <c r="H10">
        <v>0</v>
      </c>
      <c r="I10">
        <v>0</v>
      </c>
      <c r="J10">
        <v>1.25</v>
      </c>
      <c r="K10">
        <v>0</v>
      </c>
      <c r="L10">
        <v>2</v>
      </c>
      <c r="M10">
        <v>1</v>
      </c>
      <c r="N10">
        <f t="shared" si="1"/>
        <v>8.25</v>
      </c>
      <c r="O10">
        <f>N10-MIN(1,Penalties_Retake!J10)</f>
        <v>7.25</v>
      </c>
      <c r="Q10">
        <f t="shared" si="2"/>
        <v>7</v>
      </c>
    </row>
    <row r="11" spans="1:17" x14ac:dyDescent="0.35">
      <c r="A11" t="s">
        <v>93</v>
      </c>
      <c r="B11" t="s">
        <v>36</v>
      </c>
      <c r="C11" t="s">
        <v>7</v>
      </c>
      <c r="D11" t="s">
        <v>8</v>
      </c>
      <c r="E11">
        <v>0</v>
      </c>
      <c r="F11">
        <v>2</v>
      </c>
      <c r="G11">
        <v>2</v>
      </c>
      <c r="H11">
        <v>2</v>
      </c>
      <c r="I11">
        <v>0</v>
      </c>
      <c r="J11">
        <v>1.75</v>
      </c>
      <c r="K11">
        <v>0.5</v>
      </c>
      <c r="L11">
        <v>2</v>
      </c>
      <c r="M11">
        <v>0</v>
      </c>
      <c r="N11">
        <f t="shared" si="1"/>
        <v>10.25</v>
      </c>
      <c r="O11">
        <f>N11-MIN(1,Penalties_Retake!J11)</f>
        <v>9.5</v>
      </c>
      <c r="Q11">
        <f t="shared" si="2"/>
        <v>10</v>
      </c>
    </row>
    <row r="12" spans="1:17" x14ac:dyDescent="0.35">
      <c r="A12" t="s">
        <v>113</v>
      </c>
      <c r="B12" t="s">
        <v>35</v>
      </c>
      <c r="C12" t="s">
        <v>7</v>
      </c>
      <c r="D12" t="s">
        <v>8</v>
      </c>
      <c r="E12">
        <v>2.5</v>
      </c>
      <c r="F12">
        <v>2</v>
      </c>
      <c r="G12">
        <v>2</v>
      </c>
      <c r="H12">
        <v>2</v>
      </c>
      <c r="I12">
        <v>0</v>
      </c>
      <c r="J12">
        <v>1.75</v>
      </c>
      <c r="K12">
        <v>1</v>
      </c>
      <c r="L12">
        <v>2</v>
      </c>
      <c r="M12">
        <v>1</v>
      </c>
      <c r="N12">
        <f t="shared" si="1"/>
        <v>14.25</v>
      </c>
      <c r="O12">
        <f>N12-MIN(1,Penalties_Retake!J12)</f>
        <v>14</v>
      </c>
      <c r="Q12">
        <f t="shared" si="2"/>
        <v>14</v>
      </c>
    </row>
    <row r="13" spans="1:17" x14ac:dyDescent="0.35">
      <c r="A13" t="s">
        <v>94</v>
      </c>
      <c r="B13" t="s">
        <v>33</v>
      </c>
      <c r="C13" t="s">
        <v>7</v>
      </c>
      <c r="D13" t="s">
        <v>8</v>
      </c>
      <c r="E13">
        <v>0</v>
      </c>
      <c r="F13">
        <v>2</v>
      </c>
      <c r="G13">
        <v>2</v>
      </c>
      <c r="H13">
        <v>2</v>
      </c>
      <c r="I13">
        <v>0</v>
      </c>
      <c r="J13">
        <v>1.5</v>
      </c>
      <c r="K13">
        <v>1</v>
      </c>
      <c r="L13">
        <v>1</v>
      </c>
      <c r="M13">
        <v>1</v>
      </c>
      <c r="N13">
        <f t="shared" si="1"/>
        <v>10.5</v>
      </c>
      <c r="O13">
        <f>N13-MIN(1,Penalties_Retake!J13)</f>
        <v>9.75</v>
      </c>
      <c r="Q13">
        <f t="shared" si="2"/>
        <v>10</v>
      </c>
    </row>
    <row r="14" spans="1:17" x14ac:dyDescent="0.35">
      <c r="A14" t="s">
        <v>95</v>
      </c>
      <c r="B14" t="s">
        <v>52</v>
      </c>
      <c r="C14" t="s">
        <v>10</v>
      </c>
      <c r="D14" t="s">
        <v>8</v>
      </c>
      <c r="E14">
        <v>2.5</v>
      </c>
      <c r="F14">
        <v>2</v>
      </c>
      <c r="G14">
        <v>0</v>
      </c>
      <c r="H14">
        <v>0</v>
      </c>
      <c r="I14">
        <v>0</v>
      </c>
      <c r="J14">
        <v>1.25</v>
      </c>
      <c r="K14">
        <v>0</v>
      </c>
      <c r="L14">
        <v>0</v>
      </c>
      <c r="M14">
        <v>0</v>
      </c>
      <c r="N14">
        <f t="shared" si="1"/>
        <v>5.75</v>
      </c>
      <c r="O14">
        <f>N14-MIN(1,Penalties_Retake!J14)</f>
        <v>4.75</v>
      </c>
      <c r="Q14">
        <f t="shared" si="2"/>
        <v>5</v>
      </c>
    </row>
    <row r="15" spans="1:17" x14ac:dyDescent="0.35">
      <c r="A15" t="s">
        <v>96</v>
      </c>
      <c r="B15" t="s">
        <v>22</v>
      </c>
      <c r="C15" t="s">
        <v>10</v>
      </c>
      <c r="D15" t="s">
        <v>8</v>
      </c>
      <c r="E15">
        <v>2.5</v>
      </c>
      <c r="F15">
        <v>2</v>
      </c>
      <c r="G15">
        <v>2</v>
      </c>
      <c r="H15">
        <v>2</v>
      </c>
      <c r="I15">
        <v>0</v>
      </c>
      <c r="J15">
        <v>2.25</v>
      </c>
      <c r="K15">
        <v>0.5</v>
      </c>
      <c r="L15">
        <v>2</v>
      </c>
      <c r="M15">
        <v>0</v>
      </c>
      <c r="N15">
        <f t="shared" si="1"/>
        <v>13.25</v>
      </c>
      <c r="O15">
        <f>N15-MIN(1,Penalties_Retake!J15)</f>
        <v>13</v>
      </c>
      <c r="Q15">
        <f t="shared" si="2"/>
        <v>13</v>
      </c>
    </row>
    <row r="16" spans="1:17" x14ac:dyDescent="0.35">
      <c r="A16" t="s">
        <v>97</v>
      </c>
      <c r="B16" t="s">
        <v>21</v>
      </c>
      <c r="C16" t="s">
        <v>10</v>
      </c>
      <c r="D16" t="s">
        <v>8</v>
      </c>
      <c r="N16" t="s">
        <v>120</v>
      </c>
      <c r="O16" t="s">
        <v>120</v>
      </c>
      <c r="Q16" t="s">
        <v>120</v>
      </c>
    </row>
    <row r="17" spans="1:17" x14ac:dyDescent="0.35">
      <c r="A17" t="s">
        <v>98</v>
      </c>
      <c r="B17" t="s">
        <v>11</v>
      </c>
      <c r="C17" t="s">
        <v>7</v>
      </c>
      <c r="D17" t="s">
        <v>8</v>
      </c>
      <c r="E17">
        <v>2.5</v>
      </c>
      <c r="F17">
        <v>0</v>
      </c>
      <c r="G17">
        <v>2</v>
      </c>
      <c r="H17">
        <v>2</v>
      </c>
      <c r="I17">
        <v>0</v>
      </c>
      <c r="J17">
        <v>1.75</v>
      </c>
      <c r="K17">
        <v>1.25</v>
      </c>
      <c r="L17">
        <v>1</v>
      </c>
      <c r="M17">
        <v>1</v>
      </c>
      <c r="N17">
        <f t="shared" si="1"/>
        <v>11.5</v>
      </c>
      <c r="O17">
        <f>N17-MIN(1,Penalties_Retake!J17)</f>
        <v>10.75</v>
      </c>
      <c r="Q17">
        <f t="shared" si="2"/>
        <v>11</v>
      </c>
    </row>
    <row r="18" spans="1:17" x14ac:dyDescent="0.35">
      <c r="A18" t="s">
        <v>99</v>
      </c>
      <c r="B18" s="5" t="s">
        <v>28</v>
      </c>
      <c r="C18" t="s">
        <v>10</v>
      </c>
      <c r="D18" t="s">
        <v>16</v>
      </c>
      <c r="E18">
        <v>2.5</v>
      </c>
      <c r="F18">
        <v>2</v>
      </c>
      <c r="G18">
        <v>2</v>
      </c>
      <c r="H18">
        <v>2</v>
      </c>
      <c r="I18">
        <v>0</v>
      </c>
      <c r="J18">
        <v>0</v>
      </c>
      <c r="K18">
        <v>0</v>
      </c>
      <c r="L18">
        <v>2</v>
      </c>
      <c r="M18">
        <v>0</v>
      </c>
      <c r="N18">
        <f t="shared" si="1"/>
        <v>10.5</v>
      </c>
      <c r="O18">
        <f>N18-MIN(1,Penalties_Retake!J18)</f>
        <v>10.25</v>
      </c>
      <c r="Q18">
        <f t="shared" si="2"/>
        <v>10</v>
      </c>
    </row>
    <row r="19" spans="1:17" x14ac:dyDescent="0.35">
      <c r="A19" t="s">
        <v>100</v>
      </c>
      <c r="B19" t="s">
        <v>27</v>
      </c>
      <c r="C19" t="s">
        <v>7</v>
      </c>
      <c r="D19" t="s">
        <v>16</v>
      </c>
      <c r="E19">
        <v>2.5</v>
      </c>
      <c r="F19">
        <v>2</v>
      </c>
      <c r="G19">
        <v>2</v>
      </c>
      <c r="H19">
        <v>2</v>
      </c>
      <c r="I19">
        <v>0</v>
      </c>
      <c r="J19">
        <v>1.5</v>
      </c>
      <c r="K19">
        <v>0</v>
      </c>
      <c r="L19">
        <v>2</v>
      </c>
      <c r="M19">
        <v>0</v>
      </c>
      <c r="N19">
        <f t="shared" si="1"/>
        <v>12</v>
      </c>
      <c r="O19">
        <f>N19-MIN(1,Penalties_Retake!J19)</f>
        <v>11.75</v>
      </c>
      <c r="Q19">
        <f t="shared" si="2"/>
        <v>12</v>
      </c>
    </row>
    <row r="20" spans="1:17" x14ac:dyDescent="0.35">
      <c r="A20" t="s">
        <v>101</v>
      </c>
      <c r="B20" t="s">
        <v>41</v>
      </c>
      <c r="C20" t="s">
        <v>7</v>
      </c>
      <c r="D20" t="s">
        <v>8</v>
      </c>
      <c r="E20">
        <v>2.5</v>
      </c>
      <c r="F20">
        <v>2</v>
      </c>
      <c r="G20">
        <v>2</v>
      </c>
      <c r="H20">
        <v>0</v>
      </c>
      <c r="I20">
        <v>1.5</v>
      </c>
      <c r="J20">
        <v>1.5</v>
      </c>
      <c r="K20">
        <v>0.5</v>
      </c>
      <c r="L20">
        <v>1</v>
      </c>
      <c r="M20">
        <v>1</v>
      </c>
      <c r="N20">
        <f t="shared" si="1"/>
        <v>12</v>
      </c>
      <c r="O20">
        <f>N20-MIN(1,Penalties_Retake!J20)</f>
        <v>11.5</v>
      </c>
      <c r="Q20">
        <f t="shared" si="2"/>
        <v>12</v>
      </c>
    </row>
    <row r="21" spans="1:17" x14ac:dyDescent="0.35">
      <c r="A21" t="s">
        <v>102</v>
      </c>
      <c r="B21" t="s">
        <v>19</v>
      </c>
      <c r="C21" t="s">
        <v>7</v>
      </c>
      <c r="D21" t="s">
        <v>8</v>
      </c>
      <c r="E21">
        <v>2.5</v>
      </c>
      <c r="F21">
        <v>2</v>
      </c>
      <c r="G21">
        <v>2</v>
      </c>
      <c r="H21">
        <v>0</v>
      </c>
      <c r="I21">
        <v>1.5</v>
      </c>
      <c r="J21">
        <v>1.25</v>
      </c>
      <c r="K21">
        <v>0</v>
      </c>
      <c r="L21">
        <v>2</v>
      </c>
      <c r="M21">
        <v>0</v>
      </c>
      <c r="N21">
        <f t="shared" si="1"/>
        <v>11.25</v>
      </c>
      <c r="O21">
        <f>N21-MIN(1,Penalties_Retake!J21)</f>
        <v>10.75</v>
      </c>
      <c r="Q21">
        <f t="shared" si="2"/>
        <v>11</v>
      </c>
    </row>
    <row r="22" spans="1:17" x14ac:dyDescent="0.35">
      <c r="A22" t="s">
        <v>103</v>
      </c>
      <c r="B22" t="s">
        <v>29</v>
      </c>
      <c r="C22" t="s">
        <v>7</v>
      </c>
      <c r="D22" t="s">
        <v>8</v>
      </c>
      <c r="E22">
        <v>2.5</v>
      </c>
      <c r="F22">
        <v>2</v>
      </c>
      <c r="G22">
        <v>2</v>
      </c>
      <c r="H22">
        <v>0</v>
      </c>
      <c r="I22">
        <v>0</v>
      </c>
      <c r="J22">
        <v>2</v>
      </c>
      <c r="K22">
        <v>1</v>
      </c>
      <c r="L22">
        <v>2</v>
      </c>
      <c r="M22">
        <v>1</v>
      </c>
      <c r="N22">
        <f t="shared" si="1"/>
        <v>12.5</v>
      </c>
      <c r="O22">
        <f>N22-MIN(1,Penalties_Retake!J22)</f>
        <v>11.75</v>
      </c>
      <c r="Q22">
        <f t="shared" si="2"/>
        <v>12</v>
      </c>
    </row>
    <row r="23" spans="1:17" x14ac:dyDescent="0.35">
      <c r="A23" t="s">
        <v>104</v>
      </c>
      <c r="B23" t="s">
        <v>24</v>
      </c>
      <c r="C23" t="s">
        <v>10</v>
      </c>
      <c r="D23" t="s">
        <v>16</v>
      </c>
      <c r="E23">
        <v>2.5</v>
      </c>
      <c r="F23">
        <v>2</v>
      </c>
      <c r="G23">
        <v>2</v>
      </c>
      <c r="H23">
        <v>0</v>
      </c>
      <c r="I23">
        <v>0</v>
      </c>
      <c r="J23">
        <v>1.75</v>
      </c>
      <c r="K23">
        <v>1.75</v>
      </c>
      <c r="L23">
        <v>1.5</v>
      </c>
      <c r="M23">
        <v>1</v>
      </c>
      <c r="N23">
        <f t="shared" si="1"/>
        <v>12.5</v>
      </c>
      <c r="O23">
        <f>N23-MIN(1,Penalties_Retake!J23)</f>
        <v>11.75</v>
      </c>
      <c r="Q23">
        <f t="shared" si="2"/>
        <v>12</v>
      </c>
    </row>
    <row r="24" spans="1:17" x14ac:dyDescent="0.35">
      <c r="A24" t="s">
        <v>105</v>
      </c>
      <c r="B24" t="s">
        <v>53</v>
      </c>
      <c r="C24" t="s">
        <v>10</v>
      </c>
      <c r="D24" t="s">
        <v>8</v>
      </c>
      <c r="E24">
        <v>2.5</v>
      </c>
      <c r="F24">
        <v>2</v>
      </c>
      <c r="G24">
        <v>2</v>
      </c>
      <c r="H24">
        <v>0</v>
      </c>
      <c r="I24">
        <v>0</v>
      </c>
      <c r="J24">
        <v>1.25</v>
      </c>
      <c r="K24">
        <v>0.5</v>
      </c>
      <c r="L24">
        <v>1</v>
      </c>
      <c r="M24">
        <v>1</v>
      </c>
      <c r="N24">
        <f t="shared" si="1"/>
        <v>10.25</v>
      </c>
      <c r="O24">
        <f>N24-MIN(1,Penalties_Retake!J24)</f>
        <v>9.5</v>
      </c>
      <c r="Q24">
        <f t="shared" si="2"/>
        <v>10</v>
      </c>
    </row>
    <row r="25" spans="1:17" x14ac:dyDescent="0.35">
      <c r="A25" t="s">
        <v>106</v>
      </c>
      <c r="B25" s="5" t="s">
        <v>54</v>
      </c>
      <c r="C25" t="s">
        <v>7</v>
      </c>
      <c r="D25" t="s">
        <v>8</v>
      </c>
      <c r="E25">
        <v>0</v>
      </c>
      <c r="F25">
        <v>2</v>
      </c>
      <c r="G25">
        <v>2</v>
      </c>
      <c r="H25">
        <v>2</v>
      </c>
      <c r="I25">
        <v>0</v>
      </c>
      <c r="J25">
        <v>0</v>
      </c>
      <c r="K25">
        <v>1</v>
      </c>
      <c r="L25">
        <v>1</v>
      </c>
      <c r="M25">
        <v>0</v>
      </c>
      <c r="N25">
        <f t="shared" si="1"/>
        <v>8</v>
      </c>
      <c r="O25">
        <f>N25-MIN(1,Penalties_Retake!J25)</f>
        <v>7.25</v>
      </c>
      <c r="Q25">
        <f t="shared" si="2"/>
        <v>7</v>
      </c>
    </row>
    <row r="26" spans="1:17" x14ac:dyDescent="0.35">
      <c r="A26" t="s">
        <v>107</v>
      </c>
      <c r="B26" s="6" t="s">
        <v>20</v>
      </c>
      <c r="C26" t="s">
        <v>7</v>
      </c>
      <c r="D26" t="s">
        <v>8</v>
      </c>
      <c r="E26">
        <v>2.5</v>
      </c>
      <c r="F26">
        <v>2</v>
      </c>
      <c r="G26">
        <v>0</v>
      </c>
      <c r="H26">
        <v>2</v>
      </c>
      <c r="I26">
        <v>0</v>
      </c>
      <c r="J26">
        <v>0.75</v>
      </c>
      <c r="K26">
        <v>0</v>
      </c>
      <c r="L26">
        <v>2</v>
      </c>
      <c r="M26">
        <v>1</v>
      </c>
      <c r="N26">
        <f t="shared" si="1"/>
        <v>10.25</v>
      </c>
      <c r="O26">
        <f>N26-MIN(1,Penalties_Retake!J26)</f>
        <v>9.5</v>
      </c>
      <c r="Q26">
        <f t="shared" si="2"/>
        <v>10</v>
      </c>
    </row>
    <row r="27" spans="1:17" x14ac:dyDescent="0.35">
      <c r="A27" t="s">
        <v>108</v>
      </c>
      <c r="B27" t="s">
        <v>49</v>
      </c>
      <c r="C27" t="s">
        <v>10</v>
      </c>
      <c r="D27" t="s">
        <v>8</v>
      </c>
      <c r="N27" t="s">
        <v>120</v>
      </c>
      <c r="O27" t="s">
        <v>120</v>
      </c>
      <c r="Q27" t="s">
        <v>120</v>
      </c>
    </row>
    <row r="28" spans="1:17" x14ac:dyDescent="0.35">
      <c r="A28" t="s">
        <v>109</v>
      </c>
      <c r="B28" t="s">
        <v>48</v>
      </c>
      <c r="C28" t="s">
        <v>10</v>
      </c>
      <c r="D28" t="s">
        <v>8</v>
      </c>
      <c r="E28">
        <v>2.5</v>
      </c>
      <c r="F28">
        <v>2</v>
      </c>
      <c r="G28">
        <v>2</v>
      </c>
      <c r="H28">
        <v>0</v>
      </c>
      <c r="I28">
        <v>0</v>
      </c>
      <c r="J28">
        <v>1.5</v>
      </c>
      <c r="K28">
        <v>0.5</v>
      </c>
      <c r="L28">
        <v>1.8</v>
      </c>
      <c r="M28">
        <v>0</v>
      </c>
      <c r="N28">
        <f t="shared" si="1"/>
        <v>10.3</v>
      </c>
      <c r="O28">
        <f>N28-MIN(1,Penalties_Retake!J28)</f>
        <v>9.5500000000000007</v>
      </c>
      <c r="Q28">
        <f t="shared" si="2"/>
        <v>10</v>
      </c>
    </row>
    <row r="29" spans="1:17" x14ac:dyDescent="0.35">
      <c r="A29" t="s">
        <v>110</v>
      </c>
      <c r="B29" t="s">
        <v>31</v>
      </c>
      <c r="C29" t="s">
        <v>7</v>
      </c>
      <c r="D29" t="s">
        <v>8</v>
      </c>
      <c r="E29">
        <v>2.5</v>
      </c>
      <c r="F29">
        <v>2</v>
      </c>
      <c r="G29">
        <v>2</v>
      </c>
      <c r="H29">
        <v>2</v>
      </c>
      <c r="I29">
        <v>1.5</v>
      </c>
      <c r="J29">
        <v>1.75</v>
      </c>
      <c r="K29">
        <v>0.75</v>
      </c>
      <c r="L29">
        <v>1</v>
      </c>
      <c r="M29">
        <v>1</v>
      </c>
      <c r="N29">
        <f t="shared" si="1"/>
        <v>14.5</v>
      </c>
      <c r="O29">
        <f>N29-MIN(1,Penalties_Retake!J29)</f>
        <v>14.5</v>
      </c>
      <c r="Q29">
        <f t="shared" si="2"/>
        <v>15</v>
      </c>
    </row>
    <row r="30" spans="1:17" x14ac:dyDescent="0.35">
      <c r="A30" t="s">
        <v>111</v>
      </c>
      <c r="B30" t="s">
        <v>46</v>
      </c>
      <c r="C30" t="s">
        <v>7</v>
      </c>
      <c r="D30" t="s">
        <v>8</v>
      </c>
      <c r="E30">
        <v>0</v>
      </c>
      <c r="F30">
        <v>2</v>
      </c>
      <c r="G30">
        <v>2</v>
      </c>
      <c r="H30">
        <v>2</v>
      </c>
      <c r="I30">
        <v>0</v>
      </c>
      <c r="J30">
        <v>0.5</v>
      </c>
      <c r="K30">
        <v>0</v>
      </c>
      <c r="L30">
        <v>2</v>
      </c>
      <c r="M30">
        <v>0</v>
      </c>
      <c r="N30">
        <f t="shared" si="1"/>
        <v>8.5</v>
      </c>
      <c r="O30">
        <f>N30-MIN(1,Penalties_Retake!J30)</f>
        <v>7.75</v>
      </c>
      <c r="Q30">
        <f t="shared" si="2"/>
        <v>8</v>
      </c>
    </row>
    <row r="31" spans="1:17" x14ac:dyDescent="0.35">
      <c r="A31" t="s">
        <v>112</v>
      </c>
      <c r="B31" t="s">
        <v>42</v>
      </c>
      <c r="C31" t="s">
        <v>7</v>
      </c>
      <c r="D31" t="s">
        <v>8</v>
      </c>
      <c r="E31">
        <v>2.5</v>
      </c>
      <c r="F31">
        <v>2</v>
      </c>
      <c r="G31">
        <v>2</v>
      </c>
      <c r="H31">
        <v>0</v>
      </c>
      <c r="I31">
        <v>1.5</v>
      </c>
      <c r="J31">
        <v>1.75</v>
      </c>
      <c r="K31">
        <v>0.25</v>
      </c>
      <c r="L31">
        <v>1</v>
      </c>
      <c r="M31">
        <v>1</v>
      </c>
      <c r="N31">
        <f t="shared" si="1"/>
        <v>12</v>
      </c>
      <c r="O31">
        <f>N31-MIN(1,Penalties_Retake!J31)</f>
        <v>12</v>
      </c>
      <c r="Q31">
        <f t="shared" si="2"/>
        <v>12</v>
      </c>
    </row>
    <row r="33" customFormat="1" x14ac:dyDescent="0.35"/>
  </sheetData>
  <sortState xmlns:xlrd2="http://schemas.microsoft.com/office/spreadsheetml/2017/richdata2" ref="A6:B31">
    <sortCondition ref="B6:B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896A-9A60-4004-923F-8655BF1E35DE}">
  <dimension ref="A1:J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5" sqref="J5"/>
    </sheetView>
  </sheetViews>
  <sheetFormatPr defaultRowHeight="14.5" x14ac:dyDescent="0.35"/>
  <cols>
    <col min="1" max="1" width="7.54296875" bestFit="1" customWidth="1"/>
    <col min="2" max="2" width="49.453125" bestFit="1" customWidth="1"/>
    <col min="3" max="3" width="12.1796875" bestFit="1" customWidth="1"/>
    <col min="4" max="4" width="17.54296875" bestFit="1" customWidth="1"/>
  </cols>
  <sheetData>
    <row r="1" spans="1:10" x14ac:dyDescent="0.35">
      <c r="A1" s="2" t="s">
        <v>3</v>
      </c>
      <c r="B1" s="2" t="s">
        <v>4</v>
      </c>
      <c r="C1" s="2" t="s">
        <v>5</v>
      </c>
      <c r="D1" s="2" t="s">
        <v>6</v>
      </c>
      <c r="E1" s="1" t="s">
        <v>55</v>
      </c>
      <c r="F1" s="1" t="s">
        <v>56</v>
      </c>
      <c r="G1" s="1" t="s">
        <v>57</v>
      </c>
      <c r="H1" s="1" t="s">
        <v>80</v>
      </c>
      <c r="I1" s="1" t="s">
        <v>81</v>
      </c>
      <c r="J1" s="1" t="s">
        <v>60</v>
      </c>
    </row>
    <row r="2" spans="1:10" x14ac:dyDescent="0.35">
      <c r="A2" s="2"/>
      <c r="B2" s="2"/>
      <c r="C2" s="2"/>
      <c r="D2" s="2"/>
      <c r="E2" s="1">
        <v>0.5</v>
      </c>
      <c r="F2" s="1">
        <v>0.5</v>
      </c>
      <c r="G2" s="1">
        <v>0.5</v>
      </c>
      <c r="H2" s="1">
        <v>0.5</v>
      </c>
      <c r="I2" s="1">
        <v>0.25</v>
      </c>
      <c r="J2">
        <f>SUM(E2:I2)</f>
        <v>2.25</v>
      </c>
    </row>
    <row r="3" spans="1:10" x14ac:dyDescent="0.35">
      <c r="A3" t="s">
        <v>85</v>
      </c>
      <c r="B3" t="s">
        <v>38</v>
      </c>
      <c r="C3" t="s">
        <v>7</v>
      </c>
      <c r="D3" t="s">
        <v>8</v>
      </c>
      <c r="F3">
        <v>0.5</v>
      </c>
      <c r="J3">
        <f t="shared" ref="J3:J6" si="0">SUM(E3:I3)</f>
        <v>0.5</v>
      </c>
    </row>
    <row r="4" spans="1:10" x14ac:dyDescent="0.35">
      <c r="A4" t="s">
        <v>86</v>
      </c>
      <c r="B4" t="s">
        <v>12</v>
      </c>
      <c r="C4" t="s">
        <v>10</v>
      </c>
      <c r="D4" t="s">
        <v>16</v>
      </c>
      <c r="H4">
        <v>0.5</v>
      </c>
      <c r="I4">
        <v>0.25</v>
      </c>
      <c r="J4">
        <f>SUM(E4:I4)</f>
        <v>0.75</v>
      </c>
    </row>
    <row r="5" spans="1:10" x14ac:dyDescent="0.35">
      <c r="A5" t="s">
        <v>87</v>
      </c>
      <c r="B5" t="s">
        <v>34</v>
      </c>
      <c r="C5" t="s">
        <v>7</v>
      </c>
      <c r="D5" t="s">
        <v>8</v>
      </c>
      <c r="J5">
        <f t="shared" si="0"/>
        <v>0</v>
      </c>
    </row>
    <row r="6" spans="1:10" x14ac:dyDescent="0.35">
      <c r="A6" t="s">
        <v>88</v>
      </c>
      <c r="B6" t="s">
        <v>32</v>
      </c>
      <c r="C6" t="s">
        <v>10</v>
      </c>
      <c r="D6" t="s">
        <v>16</v>
      </c>
      <c r="H6">
        <v>0.5</v>
      </c>
      <c r="J6">
        <f t="shared" si="0"/>
        <v>0.5</v>
      </c>
    </row>
    <row r="7" spans="1:10" x14ac:dyDescent="0.35">
      <c r="A7" t="s">
        <v>89</v>
      </c>
      <c r="B7" t="s">
        <v>15</v>
      </c>
      <c r="C7" t="s">
        <v>7</v>
      </c>
      <c r="D7" t="s">
        <v>16</v>
      </c>
      <c r="J7">
        <f t="shared" ref="J7:J31" si="1">SUM(E7:I7)</f>
        <v>0</v>
      </c>
    </row>
    <row r="8" spans="1:10" x14ac:dyDescent="0.35">
      <c r="A8" t="s">
        <v>90</v>
      </c>
      <c r="B8" t="s">
        <v>50</v>
      </c>
      <c r="C8" t="s">
        <v>10</v>
      </c>
      <c r="D8" t="s">
        <v>8</v>
      </c>
      <c r="I8">
        <v>0.25</v>
      </c>
      <c r="J8">
        <f t="shared" si="1"/>
        <v>0.25</v>
      </c>
    </row>
    <row r="9" spans="1:10" x14ac:dyDescent="0.35">
      <c r="A9" t="s">
        <v>91</v>
      </c>
      <c r="B9" t="s">
        <v>39</v>
      </c>
      <c r="C9" t="s">
        <v>7</v>
      </c>
      <c r="D9" t="s">
        <v>8</v>
      </c>
      <c r="E9">
        <v>0.5</v>
      </c>
      <c r="I9">
        <v>0.25</v>
      </c>
      <c r="J9">
        <f t="shared" si="1"/>
        <v>0.75</v>
      </c>
    </row>
    <row r="10" spans="1:10" x14ac:dyDescent="0.35">
      <c r="A10" t="s">
        <v>92</v>
      </c>
      <c r="B10" t="s">
        <v>45</v>
      </c>
      <c r="C10" t="s">
        <v>7</v>
      </c>
      <c r="D10" t="s">
        <v>8</v>
      </c>
      <c r="E10">
        <v>0.5</v>
      </c>
      <c r="H10">
        <v>0.5</v>
      </c>
      <c r="I10">
        <v>0.25</v>
      </c>
      <c r="J10">
        <f t="shared" si="1"/>
        <v>1.25</v>
      </c>
    </row>
    <row r="11" spans="1:10" x14ac:dyDescent="0.35">
      <c r="A11" t="s">
        <v>93</v>
      </c>
      <c r="B11" t="s">
        <v>36</v>
      </c>
      <c r="C11" t="s">
        <v>7</v>
      </c>
      <c r="D11" t="s">
        <v>8</v>
      </c>
      <c r="E11">
        <v>0.5</v>
      </c>
      <c r="I11">
        <v>0.25</v>
      </c>
      <c r="J11">
        <f t="shared" si="1"/>
        <v>0.75</v>
      </c>
    </row>
    <row r="12" spans="1:10" x14ac:dyDescent="0.35">
      <c r="A12" t="s">
        <v>113</v>
      </c>
      <c r="B12" t="s">
        <v>35</v>
      </c>
      <c r="C12" t="s">
        <v>7</v>
      </c>
      <c r="D12" t="s">
        <v>8</v>
      </c>
      <c r="I12">
        <v>0.25</v>
      </c>
      <c r="J12">
        <f t="shared" si="1"/>
        <v>0.25</v>
      </c>
    </row>
    <row r="13" spans="1:10" x14ac:dyDescent="0.35">
      <c r="A13" t="s">
        <v>94</v>
      </c>
      <c r="B13" t="s">
        <v>33</v>
      </c>
      <c r="C13" t="s">
        <v>7</v>
      </c>
      <c r="D13" t="s">
        <v>8</v>
      </c>
      <c r="E13">
        <v>0.5</v>
      </c>
      <c r="I13">
        <v>0.25</v>
      </c>
      <c r="J13">
        <f t="shared" si="1"/>
        <v>0.75</v>
      </c>
    </row>
    <row r="14" spans="1:10" x14ac:dyDescent="0.35">
      <c r="A14" t="s">
        <v>95</v>
      </c>
      <c r="B14" t="s">
        <v>52</v>
      </c>
      <c r="C14" t="s">
        <v>10</v>
      </c>
      <c r="D14" t="s">
        <v>8</v>
      </c>
      <c r="G14">
        <v>0.5</v>
      </c>
      <c r="H14">
        <v>0.5</v>
      </c>
      <c r="I14">
        <v>0.25</v>
      </c>
      <c r="J14">
        <f t="shared" si="1"/>
        <v>1.25</v>
      </c>
    </row>
    <row r="15" spans="1:10" x14ac:dyDescent="0.35">
      <c r="A15" t="s">
        <v>96</v>
      </c>
      <c r="B15" t="s">
        <v>22</v>
      </c>
      <c r="C15" t="s">
        <v>10</v>
      </c>
      <c r="D15" t="s">
        <v>8</v>
      </c>
      <c r="I15">
        <v>0.25</v>
      </c>
      <c r="J15">
        <f t="shared" si="1"/>
        <v>0.25</v>
      </c>
    </row>
    <row r="16" spans="1:10" x14ac:dyDescent="0.35">
      <c r="A16" t="s">
        <v>97</v>
      </c>
      <c r="B16" t="s">
        <v>21</v>
      </c>
      <c r="C16" t="s">
        <v>10</v>
      </c>
      <c r="D16" t="s">
        <v>8</v>
      </c>
      <c r="J16">
        <f t="shared" si="1"/>
        <v>0</v>
      </c>
    </row>
    <row r="17" spans="1:10" x14ac:dyDescent="0.35">
      <c r="A17" t="s">
        <v>98</v>
      </c>
      <c r="B17" t="s">
        <v>11</v>
      </c>
      <c r="C17" t="s">
        <v>7</v>
      </c>
      <c r="D17" t="s">
        <v>8</v>
      </c>
      <c r="F17">
        <v>0.5</v>
      </c>
      <c r="I17">
        <v>0.25</v>
      </c>
      <c r="J17">
        <f t="shared" si="1"/>
        <v>0.75</v>
      </c>
    </row>
    <row r="18" spans="1:10" x14ac:dyDescent="0.35">
      <c r="A18" t="s">
        <v>99</v>
      </c>
      <c r="B18" t="s">
        <v>28</v>
      </c>
      <c r="C18" t="s">
        <v>10</v>
      </c>
      <c r="D18" t="s">
        <v>16</v>
      </c>
      <c r="I18">
        <v>0.25</v>
      </c>
      <c r="J18">
        <f t="shared" si="1"/>
        <v>0.25</v>
      </c>
    </row>
    <row r="19" spans="1:10" x14ac:dyDescent="0.35">
      <c r="A19" t="s">
        <v>100</v>
      </c>
      <c r="B19" t="s">
        <v>27</v>
      </c>
      <c r="C19" t="s">
        <v>7</v>
      </c>
      <c r="D19" t="s">
        <v>16</v>
      </c>
      <c r="I19">
        <v>0.25</v>
      </c>
      <c r="J19">
        <f t="shared" si="1"/>
        <v>0.25</v>
      </c>
    </row>
    <row r="20" spans="1:10" x14ac:dyDescent="0.35">
      <c r="A20" t="s">
        <v>101</v>
      </c>
      <c r="B20" t="s">
        <v>41</v>
      </c>
      <c r="C20" t="s">
        <v>7</v>
      </c>
      <c r="D20" t="s">
        <v>8</v>
      </c>
      <c r="H20">
        <v>0.5</v>
      </c>
      <c r="J20">
        <f t="shared" si="1"/>
        <v>0.5</v>
      </c>
    </row>
    <row r="21" spans="1:10" x14ac:dyDescent="0.35">
      <c r="A21" t="s">
        <v>102</v>
      </c>
      <c r="B21" t="s">
        <v>19</v>
      </c>
      <c r="C21" t="s">
        <v>7</v>
      </c>
      <c r="D21" t="s">
        <v>8</v>
      </c>
      <c r="H21">
        <v>0.5</v>
      </c>
      <c r="J21">
        <f t="shared" si="1"/>
        <v>0.5</v>
      </c>
    </row>
    <row r="22" spans="1:10" x14ac:dyDescent="0.35">
      <c r="A22" t="s">
        <v>103</v>
      </c>
      <c r="B22" t="s">
        <v>29</v>
      </c>
      <c r="C22" t="s">
        <v>7</v>
      </c>
      <c r="D22" t="s">
        <v>8</v>
      </c>
      <c r="H22">
        <v>0.5</v>
      </c>
      <c r="I22">
        <v>0.25</v>
      </c>
      <c r="J22">
        <f t="shared" si="1"/>
        <v>0.75</v>
      </c>
    </row>
    <row r="23" spans="1:10" x14ac:dyDescent="0.35">
      <c r="A23" t="s">
        <v>104</v>
      </c>
      <c r="B23" t="s">
        <v>24</v>
      </c>
      <c r="C23" t="s">
        <v>10</v>
      </c>
      <c r="D23" t="s">
        <v>16</v>
      </c>
      <c r="H23">
        <v>0.5</v>
      </c>
      <c r="I23">
        <v>0.25</v>
      </c>
      <c r="J23">
        <f t="shared" si="1"/>
        <v>0.75</v>
      </c>
    </row>
    <row r="24" spans="1:10" x14ac:dyDescent="0.35">
      <c r="A24" t="s">
        <v>105</v>
      </c>
      <c r="B24" t="s">
        <v>53</v>
      </c>
      <c r="C24" t="s">
        <v>10</v>
      </c>
      <c r="D24" t="s">
        <v>8</v>
      </c>
      <c r="H24">
        <v>0.5</v>
      </c>
      <c r="I24">
        <v>0.25</v>
      </c>
      <c r="J24">
        <f t="shared" si="1"/>
        <v>0.75</v>
      </c>
    </row>
    <row r="25" spans="1:10" x14ac:dyDescent="0.35">
      <c r="A25" t="s">
        <v>106</v>
      </c>
      <c r="B25" t="s">
        <v>54</v>
      </c>
      <c r="C25" t="s">
        <v>7</v>
      </c>
      <c r="D25" t="s">
        <v>8</v>
      </c>
      <c r="E25">
        <v>0.5</v>
      </c>
      <c r="I25">
        <v>0.25</v>
      </c>
      <c r="J25">
        <f t="shared" si="1"/>
        <v>0.75</v>
      </c>
    </row>
    <row r="26" spans="1:10" x14ac:dyDescent="0.35">
      <c r="A26" t="s">
        <v>107</v>
      </c>
      <c r="B26" t="s">
        <v>20</v>
      </c>
      <c r="C26" t="s">
        <v>7</v>
      </c>
      <c r="D26" t="s">
        <v>8</v>
      </c>
      <c r="G26">
        <v>0.5</v>
      </c>
      <c r="I26">
        <v>0.25</v>
      </c>
      <c r="J26">
        <f t="shared" si="1"/>
        <v>0.75</v>
      </c>
    </row>
    <row r="27" spans="1:10" x14ac:dyDescent="0.35">
      <c r="A27" t="s">
        <v>108</v>
      </c>
      <c r="B27" t="s">
        <v>49</v>
      </c>
      <c r="C27" t="s">
        <v>10</v>
      </c>
      <c r="D27" t="s">
        <v>8</v>
      </c>
      <c r="J27">
        <f t="shared" si="1"/>
        <v>0</v>
      </c>
    </row>
    <row r="28" spans="1:10" x14ac:dyDescent="0.35">
      <c r="A28" t="s">
        <v>109</v>
      </c>
      <c r="B28" t="s">
        <v>48</v>
      </c>
      <c r="C28" t="s">
        <v>10</v>
      </c>
      <c r="D28" t="s">
        <v>8</v>
      </c>
      <c r="H28">
        <v>0.5</v>
      </c>
      <c r="I28">
        <v>0.25</v>
      </c>
      <c r="J28">
        <f t="shared" si="1"/>
        <v>0.75</v>
      </c>
    </row>
    <row r="29" spans="1:10" x14ac:dyDescent="0.35">
      <c r="A29" t="s">
        <v>110</v>
      </c>
      <c r="B29" t="s">
        <v>31</v>
      </c>
      <c r="C29" t="s">
        <v>7</v>
      </c>
      <c r="D29" t="s">
        <v>8</v>
      </c>
      <c r="J29">
        <f t="shared" si="1"/>
        <v>0</v>
      </c>
    </row>
    <row r="30" spans="1:10" x14ac:dyDescent="0.35">
      <c r="A30" t="s">
        <v>111</v>
      </c>
      <c r="B30" t="s">
        <v>46</v>
      </c>
      <c r="C30" t="s">
        <v>7</v>
      </c>
      <c r="D30" t="s">
        <v>8</v>
      </c>
      <c r="E30">
        <v>0.5</v>
      </c>
      <c r="I30">
        <v>0.25</v>
      </c>
      <c r="J30">
        <f t="shared" si="1"/>
        <v>0.75</v>
      </c>
    </row>
    <row r="31" spans="1:10" x14ac:dyDescent="0.35">
      <c r="A31" t="s">
        <v>112</v>
      </c>
      <c r="B31" t="s">
        <v>42</v>
      </c>
      <c r="C31" t="s">
        <v>7</v>
      </c>
      <c r="D31" t="s">
        <v>8</v>
      </c>
      <c r="J31">
        <f t="shared" si="1"/>
        <v>0</v>
      </c>
    </row>
  </sheetData>
  <sortState xmlns:xlrd2="http://schemas.microsoft.com/office/spreadsheetml/2017/richdata2" ref="A3:B32">
    <sortCondition ref="B3:B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60A39-0C4A-4FEC-8146-BB4A326F232B}">
  <dimension ref="A1:B6"/>
  <sheetViews>
    <sheetView workbookViewId="0">
      <selection activeCell="E20" sqref="E20"/>
    </sheetView>
  </sheetViews>
  <sheetFormatPr defaultRowHeight="14.5" x14ac:dyDescent="0.35"/>
  <sheetData>
    <row r="1" spans="1:2" x14ac:dyDescent="0.35">
      <c r="A1" t="s">
        <v>0</v>
      </c>
    </row>
    <row r="2" spans="1:2" x14ac:dyDescent="0.35">
      <c r="A2">
        <v>1</v>
      </c>
      <c r="B2" t="s">
        <v>1</v>
      </c>
    </row>
    <row r="3" spans="1:2" x14ac:dyDescent="0.35">
      <c r="A3">
        <v>2</v>
      </c>
      <c r="B3" t="s">
        <v>62</v>
      </c>
    </row>
    <row r="4" spans="1:2" x14ac:dyDescent="0.35">
      <c r="A4">
        <v>3</v>
      </c>
      <c r="B4" t="s">
        <v>1</v>
      </c>
    </row>
    <row r="5" spans="1:2" x14ac:dyDescent="0.35">
      <c r="A5">
        <v>4</v>
      </c>
      <c r="B5" t="s">
        <v>2</v>
      </c>
    </row>
    <row r="6" spans="1:2" x14ac:dyDescent="0.35">
      <c r="A6">
        <v>5</v>
      </c>
      <c r="B6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005F-A996-43B4-A718-160546DC3F1C}">
  <dimension ref="A1:M29"/>
  <sheetViews>
    <sheetView zoomScale="130" zoomScaleNormal="130" workbookViewId="0">
      <selection activeCell="A29" sqref="A29"/>
    </sheetView>
  </sheetViews>
  <sheetFormatPr defaultRowHeight="14.5" x14ac:dyDescent="0.35"/>
  <cols>
    <col min="1" max="1" width="56.453125" customWidth="1"/>
  </cols>
  <sheetData>
    <row r="1" spans="1:13" x14ac:dyDescent="0.35">
      <c r="A1" t="s">
        <v>64</v>
      </c>
    </row>
    <row r="2" spans="1:13" x14ac:dyDescent="0.35">
      <c r="A2" t="s">
        <v>114</v>
      </c>
      <c r="M2">
        <v>0.25</v>
      </c>
    </row>
    <row r="3" spans="1:13" x14ac:dyDescent="0.35">
      <c r="A3" t="s">
        <v>115</v>
      </c>
      <c r="M3">
        <v>0.25</v>
      </c>
    </row>
    <row r="4" spans="1:13" x14ac:dyDescent="0.35">
      <c r="A4" t="s">
        <v>116</v>
      </c>
      <c r="M4">
        <v>0.25</v>
      </c>
    </row>
    <row r="5" spans="1:13" x14ac:dyDescent="0.35">
      <c r="A5" t="s">
        <v>117</v>
      </c>
      <c r="M5">
        <v>0.5</v>
      </c>
    </row>
    <row r="6" spans="1:13" x14ac:dyDescent="0.35">
      <c r="A6" t="s">
        <v>65</v>
      </c>
    </row>
    <row r="7" spans="1:13" x14ac:dyDescent="0.35">
      <c r="A7" t="s">
        <v>118</v>
      </c>
      <c r="M7">
        <v>0.75</v>
      </c>
    </row>
    <row r="8" spans="1:13" x14ac:dyDescent="0.35">
      <c r="A8" t="s">
        <v>119</v>
      </c>
      <c r="M8">
        <v>0.5</v>
      </c>
    </row>
    <row r="9" spans="1:13" x14ac:dyDescent="0.35">
      <c r="A9" s="4" t="s">
        <v>60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f>SUM(M2:M8)</f>
        <v>2.5</v>
      </c>
    </row>
    <row r="11" spans="1:13" x14ac:dyDescent="0.35">
      <c r="A11" t="s">
        <v>66</v>
      </c>
    </row>
    <row r="12" spans="1:13" x14ac:dyDescent="0.35">
      <c r="A12" t="s">
        <v>68</v>
      </c>
      <c r="M12">
        <v>0.75</v>
      </c>
    </row>
    <row r="13" spans="1:13" x14ac:dyDescent="0.35">
      <c r="A13" t="s">
        <v>69</v>
      </c>
      <c r="M13">
        <v>1</v>
      </c>
    </row>
    <row r="14" spans="1:13" x14ac:dyDescent="0.35">
      <c r="A14" t="s">
        <v>70</v>
      </c>
      <c r="M14">
        <v>0.75</v>
      </c>
    </row>
    <row r="15" spans="1:13" x14ac:dyDescent="0.35">
      <c r="A15" s="4" t="s">
        <v>60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f>SUM(M12:M14)</f>
        <v>2.5</v>
      </c>
    </row>
    <row r="16" spans="1:13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t="s">
        <v>67</v>
      </c>
    </row>
    <row r="18" spans="1:13" x14ac:dyDescent="0.35">
      <c r="A18" t="s">
        <v>71</v>
      </c>
      <c r="M18">
        <v>1</v>
      </c>
    </row>
    <row r="19" spans="1:13" x14ac:dyDescent="0.35">
      <c r="A19" t="s">
        <v>72</v>
      </c>
      <c r="M19">
        <v>0.5</v>
      </c>
    </row>
    <row r="20" spans="1:13" x14ac:dyDescent="0.35">
      <c r="A20" t="s">
        <v>73</v>
      </c>
      <c r="M20">
        <v>1</v>
      </c>
    </row>
    <row r="21" spans="1:13" x14ac:dyDescent="0.35">
      <c r="A21" s="4" t="s">
        <v>60</v>
      </c>
      <c r="M21" s="4">
        <f>SUM(M18:M20)</f>
        <v>2.5</v>
      </c>
    </row>
    <row r="22" spans="1:13" x14ac:dyDescent="0.35">
      <c r="A22" s="4"/>
    </row>
    <row r="23" spans="1:13" x14ac:dyDescent="0.35">
      <c r="A23" t="s">
        <v>74</v>
      </c>
    </row>
    <row r="24" spans="1:13" x14ac:dyDescent="0.35">
      <c r="A24" t="s">
        <v>75</v>
      </c>
      <c r="M24">
        <v>1</v>
      </c>
    </row>
    <row r="25" spans="1:13" x14ac:dyDescent="0.35">
      <c r="A25" t="s">
        <v>76</v>
      </c>
    </row>
    <row r="26" spans="1:13" x14ac:dyDescent="0.35">
      <c r="A26" t="s">
        <v>77</v>
      </c>
    </row>
    <row r="27" spans="1:13" x14ac:dyDescent="0.35">
      <c r="A27" t="s">
        <v>78</v>
      </c>
      <c r="M27">
        <v>0.75</v>
      </c>
    </row>
    <row r="28" spans="1:13" x14ac:dyDescent="0.35">
      <c r="A28" t="s">
        <v>79</v>
      </c>
      <c r="M28">
        <v>0.75</v>
      </c>
    </row>
    <row r="29" spans="1:13" x14ac:dyDescent="0.35">
      <c r="M29" s="4">
        <f>SUM(M24:M28)</f>
        <v>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Improvement</vt:lpstr>
      <vt:lpstr>Penalties_Improvement</vt:lpstr>
      <vt:lpstr>Retake</vt:lpstr>
      <vt:lpstr>Penalties_Retake</vt:lpstr>
      <vt:lpstr>Group I</vt:lpstr>
      <vt:lpstr>Group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2023-06-07T13:40:54Z</dcterms:created>
  <dcterms:modified xsi:type="dcterms:W3CDTF">2023-07-16T19:53:01Z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2023-06-12T13:34:03Z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28d35da1-abab-4d6a-92fe-6b8b4fd28893</vt:lpwstr>
  </property>
  <property fmtid="{D5CDD505-2E9C-101B-9397-08002B2CF9AE}" pid="8" name="MSIP_Label_2756dabd-1ab2-455c-ac5f-fbfcf45fdb51_ContentBits">
    <vt:lpwstr>0</vt:lpwstr>
  </property>
</Properties>
</file>