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BL\Documents\Próprios\ISEG\Banking&amp;Insurance\2024-2025\"/>
    </mc:Choice>
  </mc:AlternateContent>
  <xr:revisionPtr revIDLastSave="0" documentId="13_ncr:101_{811D9697-9747-4883-B6B7-8DCBA31C63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ades" sheetId="1" r:id="rId1"/>
    <sheet name="1.4" sheetId="2" r:id="rId2"/>
    <sheet name="2.3 and 2.4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B12" i="3"/>
  <c r="D10" i="3"/>
  <c r="C10" i="3"/>
  <c r="C12" i="3" s="1"/>
  <c r="B10" i="3"/>
  <c r="D4" i="3"/>
  <c r="C4" i="3"/>
  <c r="B4" i="3"/>
  <c r="G6" i="2" l="1"/>
  <c r="D6" i="2"/>
  <c r="G5" i="2"/>
  <c r="D5" i="2"/>
  <c r="G4" i="2"/>
  <c r="D4" i="2"/>
  <c r="G3" i="2"/>
  <c r="D3" i="2"/>
  <c r="G2" i="2"/>
  <c r="E2" i="2"/>
  <c r="F2" i="2" s="1"/>
  <c r="D2" i="2"/>
  <c r="E4" i="2" s="1"/>
  <c r="F4" i="2" s="1"/>
  <c r="E5" i="2" l="1"/>
  <c r="F5" i="2" s="1"/>
  <c r="E3" i="2"/>
  <c r="F3" i="2" s="1"/>
  <c r="E6" i="2"/>
  <c r="F6" i="2" s="1"/>
  <c r="K3" i="1"/>
  <c r="L3" i="1" s="1"/>
  <c r="K4" i="1"/>
  <c r="L4" i="1" s="1"/>
  <c r="K5" i="1"/>
  <c r="L5" i="1" s="1"/>
  <c r="K8" i="1"/>
  <c r="L8" i="1" s="1"/>
  <c r="K9" i="1"/>
  <c r="L9" i="1" s="1"/>
  <c r="L2" i="1"/>
  <c r="K2" i="1"/>
</calcChain>
</file>

<file path=xl/sharedStrings.xml><?xml version="1.0" encoding="utf-8"?>
<sst xmlns="http://schemas.openxmlformats.org/spreadsheetml/2006/main" count="51" uniqueCount="46">
  <si>
    <t>Nº Aluno</t>
  </si>
  <si>
    <t>Nome</t>
  </si>
  <si>
    <t>58964</t>
  </si>
  <si>
    <t>JOÃO PEDRO MATOS</t>
  </si>
  <si>
    <t>60844</t>
  </si>
  <si>
    <t>MARIANA BEATRIZ FIGUEIREDO MAXIMIANO</t>
  </si>
  <si>
    <t>60520</t>
  </si>
  <si>
    <t>MATILDE GREGO TEIXEIRA PINTO</t>
  </si>
  <si>
    <t>56831</t>
  </si>
  <si>
    <t>MIGUEL TRIGUEIROS PINÇÃO NIETO GUIMARÃES</t>
  </si>
  <si>
    <t>58513</t>
  </si>
  <si>
    <t>SOFIA CAMAZ COELHO MAGALHÃES</t>
  </si>
  <si>
    <t>61066</t>
  </si>
  <si>
    <t>STEPHANY ISIDORA SOARES DE CARVALHO</t>
  </si>
  <si>
    <t>60906</t>
  </si>
  <si>
    <t>JULIANA COELHO DUARTE</t>
  </si>
  <si>
    <t>1.1</t>
  </si>
  <si>
    <t>1.2</t>
  </si>
  <si>
    <t>1.3</t>
  </si>
  <si>
    <t>1.4</t>
  </si>
  <si>
    <t>2.1</t>
  </si>
  <si>
    <t>2.2</t>
  </si>
  <si>
    <t>2.3</t>
  </si>
  <si>
    <t>2.4</t>
  </si>
  <si>
    <t>Total</t>
  </si>
  <si>
    <t>Final</t>
  </si>
  <si>
    <t>F</t>
  </si>
  <si>
    <t>Observation No.</t>
  </si>
  <si>
    <t>hi</t>
  </si>
  <si>
    <t>ni</t>
  </si>
  <si>
    <t>(ni-hi)/ni</t>
  </si>
  <si>
    <t>S^</t>
  </si>
  <si>
    <t>K-M Cumulative PD</t>
  </si>
  <si>
    <t>Observed Cumulative PD</t>
  </si>
  <si>
    <t>Major difference: KM adjusts for the variable No. Loans along the sample (i.e. the redemptions before the last maturity),</t>
  </si>
  <si>
    <t>while the cumulative PD takes into account the total No. Loans in the sample, disregarding the impact of redemptions.</t>
  </si>
  <si>
    <t>Accordingly, the traditional cumulative PD underestimates the risk, by increasing the denominator.</t>
  </si>
  <si>
    <t>The 2 indicators only become different after the first redemptions and the first defaults afterwards.</t>
  </si>
  <si>
    <t>ROA</t>
  </si>
  <si>
    <t>ROE</t>
  </si>
  <si>
    <t>NII</t>
  </si>
  <si>
    <t>Fees/Commission</t>
  </si>
  <si>
    <t>Income from Fin.Operations</t>
  </si>
  <si>
    <t>Gross Income</t>
  </si>
  <si>
    <t>Operating Costs</t>
  </si>
  <si>
    <t>Cost-to-Income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</si>
</sst>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rgb="FF000000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9" fontId="0" fillId="0" borderId="0" xfId="1" applyFont="1"/>
    <xf numFmtId="9" fontId="0" fillId="0" borderId="0" xfId="0" applyNumberForma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0496564529475"/>
          <c:y val="7.8949982627880305E-2"/>
          <c:w val="0.8487791473831664"/>
          <c:h val="0.704476768064162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[1]Sheet1!$F$1</c:f>
              <c:strCache>
                <c:ptCount val="1"/>
                <c:pt idx="0">
                  <c:v>K-M Cumulative PD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[1]Sheet1!$A$2:$A$37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[1]Sheet1!$F$2:$F$37</c:f>
              <c:numCache>
                <c:formatCode>General</c:formatCode>
                <c:ptCount val="36"/>
                <c:pt idx="0">
                  <c:v>0</c:v>
                </c:pt>
                <c:pt idx="1">
                  <c:v>1.0000000000000009E-2</c:v>
                </c:pt>
                <c:pt idx="2">
                  <c:v>4.0306122448979687E-2</c:v>
                </c:pt>
                <c:pt idx="3">
                  <c:v>8.0714285714285849E-2</c:v>
                </c:pt>
                <c:pt idx="4">
                  <c:v>0.13478991596638668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7-49A9-91E4-113A9A0AFACF}"/>
            </c:ext>
          </c:extLst>
        </c:ser>
        <c:ser>
          <c:idx val="1"/>
          <c:order val="1"/>
          <c:tx>
            <c:strRef>
              <c:f>[1]Sheet1!$G$1</c:f>
              <c:strCache>
                <c:ptCount val="1"/>
                <c:pt idx="0">
                  <c:v>Observed Cumulative PD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[1]Sheet1!$A$2:$A$37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[1]Sheet1!$G$2:$G$37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  <c:pt idx="3">
                  <c:v>0.08</c:v>
                </c:pt>
                <c:pt idx="4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7-49A9-91E4-113A9A0A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06544"/>
        <c:axId val="1"/>
      </c:scatterChart>
      <c:valAx>
        <c:axId val="186720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Observation</a:t>
                </a:r>
                <a:r>
                  <a:rPr lang="pt-PT" baseline="0"/>
                  <a:t> No.</a:t>
                </a: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Cumulative PD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72065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50813999881338"/>
          <c:y val="0.91096133801400347"/>
          <c:w val="0.45286666588505053"/>
          <c:h val="6.4779472925440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120650</xdr:rowOff>
    </xdr:from>
    <xdr:to>
      <xdr:col>16</xdr:col>
      <xdr:colOff>596900</xdr:colOff>
      <xdr:row>20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457E7-2C32-4428-B95B-AE544AE75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JBL\Documents\Pr&#243;prios\ISEG\Banking&amp;Insurance\2024-2025\K_Meier.xlsx" TargetMode="External"/><Relationship Id="rId1" Type="http://schemas.openxmlformats.org/officeDocument/2006/relationships/externalLinkPath" Target="K_Me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F1" t="str">
            <v>K-M Cumulative PD</v>
          </cell>
          <cell r="G1" t="str">
            <v>Observed Cumulative PD</v>
          </cell>
        </row>
        <row r="2">
          <cell r="A2">
            <v>1</v>
          </cell>
          <cell r="F2">
            <v>0</v>
          </cell>
          <cell r="G2">
            <v>0</v>
          </cell>
        </row>
        <row r="3">
          <cell r="A3">
            <v>2</v>
          </cell>
          <cell r="F3">
            <v>1.0000000000000009E-2</v>
          </cell>
          <cell r="G3">
            <v>0.01</v>
          </cell>
        </row>
        <row r="4">
          <cell r="A4">
            <v>3</v>
          </cell>
          <cell r="F4">
            <v>4.0306122448979687E-2</v>
          </cell>
          <cell r="G4">
            <v>0.04</v>
          </cell>
        </row>
        <row r="5">
          <cell r="A5">
            <v>4</v>
          </cell>
          <cell r="F5">
            <v>8.0714285714285849E-2</v>
          </cell>
          <cell r="G5">
            <v>0.08</v>
          </cell>
        </row>
        <row r="6">
          <cell r="A6">
            <v>5</v>
          </cell>
          <cell r="F6">
            <v>0.13478991596638668</v>
          </cell>
          <cell r="G6">
            <v>0.13</v>
          </cell>
        </row>
        <row r="7">
          <cell r="F7"/>
          <cell r="G7"/>
        </row>
        <row r="8">
          <cell r="F8"/>
          <cell r="G8"/>
        </row>
        <row r="9">
          <cell r="F9"/>
          <cell r="G9"/>
        </row>
        <row r="10">
          <cell r="F10"/>
          <cell r="G10"/>
        </row>
        <row r="11">
          <cell r="F11"/>
          <cell r="G11"/>
        </row>
        <row r="12">
          <cell r="F12"/>
          <cell r="G12"/>
        </row>
        <row r="13">
          <cell r="F13"/>
          <cell r="G13"/>
        </row>
        <row r="14">
          <cell r="F14"/>
          <cell r="G14"/>
        </row>
        <row r="15">
          <cell r="F15"/>
          <cell r="G15"/>
        </row>
        <row r="16">
          <cell r="F16"/>
          <cell r="G16"/>
        </row>
        <row r="17">
          <cell r="F17"/>
          <cell r="G17"/>
        </row>
        <row r="18">
          <cell r="F18"/>
          <cell r="G18"/>
        </row>
        <row r="19">
          <cell r="F19"/>
          <cell r="G19"/>
        </row>
        <row r="20">
          <cell r="F20"/>
          <cell r="G20"/>
        </row>
        <row r="21">
          <cell r="F21"/>
          <cell r="G21"/>
        </row>
        <row r="22">
          <cell r="F22"/>
          <cell r="G22"/>
        </row>
        <row r="23">
          <cell r="F23"/>
          <cell r="G23"/>
        </row>
        <row r="24">
          <cell r="F24"/>
          <cell r="G24"/>
        </row>
        <row r="25">
          <cell r="F25"/>
          <cell r="G25"/>
        </row>
        <row r="26">
          <cell r="F26"/>
          <cell r="G26"/>
        </row>
        <row r="27">
          <cell r="F27"/>
          <cell r="G27"/>
        </row>
        <row r="28">
          <cell r="F28"/>
          <cell r="G28"/>
        </row>
        <row r="29">
          <cell r="F29"/>
          <cell r="G29"/>
        </row>
        <row r="30">
          <cell r="F30"/>
          <cell r="G30"/>
        </row>
        <row r="31">
          <cell r="F31"/>
          <cell r="G31"/>
        </row>
        <row r="32">
          <cell r="F32"/>
          <cell r="G32"/>
        </row>
        <row r="33">
          <cell r="F33"/>
          <cell r="G33"/>
        </row>
        <row r="34">
          <cell r="F34"/>
          <cell r="G34"/>
        </row>
        <row r="35">
          <cell r="F35"/>
          <cell r="G35"/>
        </row>
        <row r="36">
          <cell r="F36"/>
          <cell r="G36"/>
        </row>
        <row r="37">
          <cell r="F37"/>
          <cell r="G3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B7" sqref="B7"/>
    </sheetView>
  </sheetViews>
  <sheetFormatPr defaultRowHeight="14.5" x14ac:dyDescent="0.35"/>
  <cols>
    <col min="2" max="2" width="40.453125" bestFit="1" customWidth="1"/>
  </cols>
  <sheetData>
    <row r="1" spans="1:12" x14ac:dyDescent="0.35">
      <c r="A1" s="1" t="s">
        <v>0</v>
      </c>
      <c r="B1" s="1" t="s">
        <v>1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</row>
    <row r="2" spans="1:12" x14ac:dyDescent="0.35">
      <c r="A2" s="1"/>
      <c r="B2" s="1"/>
      <c r="C2">
        <v>2</v>
      </c>
      <c r="D2">
        <v>3</v>
      </c>
      <c r="E2">
        <v>2.5</v>
      </c>
      <c r="F2">
        <v>2.5</v>
      </c>
      <c r="G2">
        <v>2.5</v>
      </c>
      <c r="H2">
        <v>3</v>
      </c>
      <c r="I2">
        <v>2.5</v>
      </c>
      <c r="J2">
        <v>2</v>
      </c>
      <c r="K2">
        <f>SUM(C2:J2)</f>
        <v>20</v>
      </c>
      <c r="L2">
        <f>ROUND(K2,0)</f>
        <v>20</v>
      </c>
    </row>
    <row r="3" spans="1:12" x14ac:dyDescent="0.35">
      <c r="A3" t="s">
        <v>2</v>
      </c>
      <c r="B3" t="s">
        <v>3</v>
      </c>
      <c r="C3">
        <v>0.625</v>
      </c>
      <c r="D3">
        <v>1.5</v>
      </c>
      <c r="E3">
        <v>0</v>
      </c>
      <c r="F3">
        <v>0.5</v>
      </c>
      <c r="G3">
        <v>0.375</v>
      </c>
      <c r="H3">
        <v>1.25</v>
      </c>
      <c r="I3">
        <v>1.5</v>
      </c>
      <c r="J3">
        <v>0.75</v>
      </c>
      <c r="K3">
        <f t="shared" ref="K3" si="0">SUM(C3:J3)</f>
        <v>6.5</v>
      </c>
      <c r="L3">
        <f t="shared" ref="L3:L9" si="1">ROUND(K3,0)</f>
        <v>7</v>
      </c>
    </row>
    <row r="4" spans="1:12" x14ac:dyDescent="0.35">
      <c r="A4" t="s">
        <v>14</v>
      </c>
      <c r="B4" t="s">
        <v>15</v>
      </c>
      <c r="C4">
        <v>0.5</v>
      </c>
      <c r="D4">
        <v>1</v>
      </c>
      <c r="E4">
        <v>1.25</v>
      </c>
      <c r="F4">
        <v>2.25</v>
      </c>
      <c r="G4">
        <v>0</v>
      </c>
      <c r="H4">
        <v>0.5</v>
      </c>
      <c r="I4">
        <v>1</v>
      </c>
      <c r="J4">
        <v>1.5</v>
      </c>
      <c r="K4">
        <f t="shared" ref="K4:K9" si="2">SUM(C4:J4)</f>
        <v>8</v>
      </c>
      <c r="L4">
        <f t="shared" si="1"/>
        <v>8</v>
      </c>
    </row>
    <row r="5" spans="1:12" x14ac:dyDescent="0.35">
      <c r="A5" t="s">
        <v>4</v>
      </c>
      <c r="B5" t="s">
        <v>5</v>
      </c>
      <c r="C5">
        <v>1</v>
      </c>
      <c r="D5">
        <v>2</v>
      </c>
      <c r="E5">
        <v>1</v>
      </c>
      <c r="F5">
        <v>2.25</v>
      </c>
      <c r="G5">
        <v>0</v>
      </c>
      <c r="H5">
        <v>1.5</v>
      </c>
      <c r="I5">
        <v>0.25</v>
      </c>
      <c r="J5">
        <v>0</v>
      </c>
      <c r="K5">
        <f t="shared" si="2"/>
        <v>8</v>
      </c>
      <c r="L5">
        <f t="shared" si="1"/>
        <v>8</v>
      </c>
    </row>
    <row r="6" spans="1:12" x14ac:dyDescent="0.35">
      <c r="A6" t="s">
        <v>6</v>
      </c>
      <c r="B6" t="s">
        <v>7</v>
      </c>
      <c r="K6" t="s">
        <v>26</v>
      </c>
      <c r="L6" t="s">
        <v>26</v>
      </c>
    </row>
    <row r="7" spans="1:12" x14ac:dyDescent="0.35">
      <c r="A7" t="s">
        <v>8</v>
      </c>
      <c r="B7" t="s">
        <v>9</v>
      </c>
      <c r="K7" t="s">
        <v>26</v>
      </c>
      <c r="L7" t="s">
        <v>26</v>
      </c>
    </row>
    <row r="8" spans="1:12" x14ac:dyDescent="0.35">
      <c r="A8" t="s">
        <v>10</v>
      </c>
      <c r="B8" t="s">
        <v>11</v>
      </c>
      <c r="C8">
        <v>1</v>
      </c>
      <c r="D8">
        <v>2</v>
      </c>
      <c r="E8">
        <v>0.5</v>
      </c>
      <c r="F8">
        <v>0.125</v>
      </c>
      <c r="G8">
        <v>0.25</v>
      </c>
      <c r="H8">
        <v>0.25</v>
      </c>
      <c r="I8">
        <v>0.25</v>
      </c>
      <c r="J8">
        <v>1.125</v>
      </c>
      <c r="K8">
        <f t="shared" si="2"/>
        <v>5.5</v>
      </c>
      <c r="L8">
        <f t="shared" si="1"/>
        <v>6</v>
      </c>
    </row>
    <row r="9" spans="1:12" x14ac:dyDescent="0.35">
      <c r="A9" t="s">
        <v>12</v>
      </c>
      <c r="B9" t="s">
        <v>13</v>
      </c>
      <c r="C9">
        <v>0</v>
      </c>
      <c r="D9">
        <v>0.25</v>
      </c>
      <c r="E9">
        <v>0</v>
      </c>
      <c r="F9">
        <v>1.75</v>
      </c>
      <c r="G9">
        <v>0</v>
      </c>
      <c r="H9">
        <v>0.5</v>
      </c>
      <c r="I9">
        <v>0.25</v>
      </c>
      <c r="J9">
        <v>0</v>
      </c>
      <c r="K9">
        <f t="shared" si="2"/>
        <v>2.75</v>
      </c>
      <c r="L9">
        <f t="shared" si="1"/>
        <v>3</v>
      </c>
    </row>
  </sheetData>
  <sortState xmlns:xlrd2="http://schemas.microsoft.com/office/spreadsheetml/2017/richdata2" ref="A3:B9">
    <sortCondition ref="B3:B9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B23F-68DE-4DD9-9DB8-028CD8438681}">
  <dimension ref="A1:G37"/>
  <sheetViews>
    <sheetView workbookViewId="0">
      <selection activeCell="D3" sqref="D3"/>
    </sheetView>
  </sheetViews>
  <sheetFormatPr defaultRowHeight="14.5" x14ac:dyDescent="0.35"/>
  <cols>
    <col min="1" max="1" width="14.453125" bestFit="1" customWidth="1"/>
    <col min="5" max="5" width="9.1796875" style="8" customWidth="1"/>
    <col min="6" max="6" width="16.81640625" bestFit="1" customWidth="1"/>
    <col min="7" max="7" width="25.54296875" bestFit="1" customWidth="1"/>
  </cols>
  <sheetData>
    <row r="1" spans="1:7" x14ac:dyDescent="0.35">
      <c r="A1" t="s">
        <v>27</v>
      </c>
      <c r="B1" s="2" t="s">
        <v>28</v>
      </c>
      <c r="C1" s="2" t="s">
        <v>29</v>
      </c>
      <c r="D1" s="3" t="s">
        <v>30</v>
      </c>
      <c r="E1" s="4" t="s">
        <v>31</v>
      </c>
      <c r="F1" s="2" t="s">
        <v>32</v>
      </c>
      <c r="G1" s="2" t="s">
        <v>33</v>
      </c>
    </row>
    <row r="2" spans="1:7" x14ac:dyDescent="0.35">
      <c r="A2" s="10">
        <v>1</v>
      </c>
      <c r="B2" s="11">
        <v>0</v>
      </c>
      <c r="C2" s="11">
        <v>100</v>
      </c>
      <c r="D2" s="5">
        <f>(100-B2)/100</f>
        <v>1</v>
      </c>
      <c r="E2" s="6">
        <f>PRODUCT(D$2:D2)</f>
        <v>1</v>
      </c>
      <c r="F2" s="7">
        <f>1-E2</f>
        <v>0</v>
      </c>
      <c r="G2" s="6">
        <f>SUM(B$2:B2)/100</f>
        <v>0</v>
      </c>
    </row>
    <row r="3" spans="1:7" x14ac:dyDescent="0.35">
      <c r="A3" s="10">
        <v>2</v>
      </c>
      <c r="B3" s="11">
        <v>2</v>
      </c>
      <c r="C3" s="11">
        <v>98</v>
      </c>
      <c r="D3" s="5">
        <f t="shared" ref="D3:D6" si="0">(C2-B3)/C2</f>
        <v>0.98</v>
      </c>
      <c r="E3" s="6">
        <f>PRODUCT(D$2:D3)</f>
        <v>0.98</v>
      </c>
      <c r="F3" s="7">
        <f t="shared" ref="F3:F6" si="1">1-E3</f>
        <v>2.0000000000000018E-2</v>
      </c>
      <c r="G3" s="6">
        <f>SUM(B$2:B3)/100</f>
        <v>0.02</v>
      </c>
    </row>
    <row r="4" spans="1:7" x14ac:dyDescent="0.35">
      <c r="A4" s="10">
        <v>3</v>
      </c>
      <c r="B4" s="11">
        <v>1</v>
      </c>
      <c r="C4" s="11">
        <v>95</v>
      </c>
      <c r="D4" s="5">
        <f t="shared" si="0"/>
        <v>0.98979591836734693</v>
      </c>
      <c r="E4" s="6">
        <f>PRODUCT(D$2:D4)</f>
        <v>0.97</v>
      </c>
      <c r="F4" s="7">
        <f t="shared" si="1"/>
        <v>3.0000000000000027E-2</v>
      </c>
      <c r="G4" s="6">
        <f>SUM(B$2:B4)/100</f>
        <v>0.03</v>
      </c>
    </row>
    <row r="5" spans="1:7" x14ac:dyDescent="0.35">
      <c r="A5" s="10">
        <v>4</v>
      </c>
      <c r="B5" s="11">
        <v>3</v>
      </c>
      <c r="C5" s="11">
        <v>90</v>
      </c>
      <c r="D5" s="5">
        <f t="shared" si="0"/>
        <v>0.96842105263157896</v>
      </c>
      <c r="E5" s="6">
        <f>PRODUCT(D$2:D5)</f>
        <v>0.93936842105263152</v>
      </c>
      <c r="F5" s="7">
        <f t="shared" si="1"/>
        <v>6.0631578947368481E-2</v>
      </c>
      <c r="G5" s="6">
        <f>SUM(B$2:B5)/100</f>
        <v>0.06</v>
      </c>
    </row>
    <row r="6" spans="1:7" ht="15" thickBot="1" x14ac:dyDescent="0.4">
      <c r="A6" s="12">
        <v>5</v>
      </c>
      <c r="B6" s="13">
        <v>5</v>
      </c>
      <c r="C6" s="13">
        <v>80</v>
      </c>
      <c r="D6" s="5">
        <f t="shared" si="0"/>
        <v>0.94444444444444442</v>
      </c>
      <c r="E6" s="6">
        <f>PRODUCT(D$2:D6)</f>
        <v>0.88718128654970752</v>
      </c>
      <c r="F6" s="7">
        <f t="shared" si="1"/>
        <v>0.11281871345029248</v>
      </c>
      <c r="G6" s="6">
        <f>SUM(B$2:B6)/100</f>
        <v>0.11</v>
      </c>
    </row>
    <row r="7" spans="1:7" x14ac:dyDescent="0.35">
      <c r="D7" s="5"/>
      <c r="F7" s="9"/>
      <c r="G7" s="8"/>
    </row>
    <row r="8" spans="1:7" x14ac:dyDescent="0.35">
      <c r="A8" t="s">
        <v>34</v>
      </c>
      <c r="D8" s="5"/>
      <c r="F8" s="9"/>
      <c r="G8" s="8"/>
    </row>
    <row r="9" spans="1:7" x14ac:dyDescent="0.35">
      <c r="A9" t="s">
        <v>35</v>
      </c>
      <c r="D9" s="5"/>
      <c r="F9" s="9"/>
      <c r="G9" s="8"/>
    </row>
    <row r="10" spans="1:7" x14ac:dyDescent="0.35">
      <c r="A10" t="s">
        <v>36</v>
      </c>
      <c r="D10" s="5"/>
      <c r="F10" s="9"/>
      <c r="G10" s="8"/>
    </row>
    <row r="11" spans="1:7" x14ac:dyDescent="0.35">
      <c r="A11" t="s">
        <v>37</v>
      </c>
      <c r="D11" s="5"/>
      <c r="F11" s="9"/>
      <c r="G11" s="8"/>
    </row>
    <row r="12" spans="1:7" x14ac:dyDescent="0.35">
      <c r="D12" s="5"/>
      <c r="F12" s="9"/>
      <c r="G12" s="8"/>
    </row>
    <row r="13" spans="1:7" x14ac:dyDescent="0.35">
      <c r="D13" s="5"/>
      <c r="F13" s="9"/>
      <c r="G13" s="8"/>
    </row>
    <row r="14" spans="1:7" x14ac:dyDescent="0.35">
      <c r="D14" s="5"/>
      <c r="F14" s="9"/>
      <c r="G14" s="8"/>
    </row>
    <row r="15" spans="1:7" x14ac:dyDescent="0.35">
      <c r="D15" s="5"/>
      <c r="F15" s="9"/>
      <c r="G15" s="8"/>
    </row>
    <row r="16" spans="1:7" x14ac:dyDescent="0.35">
      <c r="D16" s="5"/>
      <c r="F16" s="9"/>
      <c r="G16" s="8"/>
    </row>
    <row r="17" spans="4:7" x14ac:dyDescent="0.35">
      <c r="D17" s="5"/>
      <c r="F17" s="9"/>
      <c r="G17" s="8"/>
    </row>
    <row r="18" spans="4:7" x14ac:dyDescent="0.35">
      <c r="D18" s="5"/>
      <c r="F18" s="9"/>
      <c r="G18" s="8"/>
    </row>
    <row r="19" spans="4:7" x14ac:dyDescent="0.35">
      <c r="D19" s="5"/>
      <c r="F19" s="9"/>
      <c r="G19" s="8"/>
    </row>
    <row r="20" spans="4:7" x14ac:dyDescent="0.35">
      <c r="D20" s="5"/>
      <c r="F20" s="9"/>
      <c r="G20" s="8"/>
    </row>
    <row r="21" spans="4:7" x14ac:dyDescent="0.35">
      <c r="D21" s="5"/>
      <c r="F21" s="9"/>
      <c r="G21" s="8"/>
    </row>
    <row r="22" spans="4:7" x14ac:dyDescent="0.35">
      <c r="D22" s="5"/>
      <c r="F22" s="9"/>
      <c r="G22" s="8"/>
    </row>
    <row r="23" spans="4:7" x14ac:dyDescent="0.35">
      <c r="D23" s="5"/>
      <c r="F23" s="9"/>
      <c r="G23" s="8"/>
    </row>
    <row r="24" spans="4:7" x14ac:dyDescent="0.35">
      <c r="D24" s="5"/>
      <c r="F24" s="9"/>
      <c r="G24" s="8"/>
    </row>
    <row r="25" spans="4:7" x14ac:dyDescent="0.35">
      <c r="D25" s="5"/>
      <c r="F25" s="9"/>
      <c r="G25" s="8"/>
    </row>
    <row r="26" spans="4:7" x14ac:dyDescent="0.35">
      <c r="D26" s="5"/>
      <c r="F26" s="9"/>
      <c r="G26" s="8"/>
    </row>
    <row r="27" spans="4:7" x14ac:dyDescent="0.35">
      <c r="D27" s="5"/>
      <c r="F27" s="9"/>
      <c r="G27" s="8"/>
    </row>
    <row r="28" spans="4:7" x14ac:dyDescent="0.35">
      <c r="D28" s="5"/>
      <c r="F28" s="9"/>
      <c r="G28" s="8"/>
    </row>
    <row r="29" spans="4:7" x14ac:dyDescent="0.35">
      <c r="D29" s="5"/>
      <c r="F29" s="9"/>
      <c r="G29" s="8"/>
    </row>
    <row r="30" spans="4:7" x14ac:dyDescent="0.35">
      <c r="D30" s="5"/>
      <c r="F30" s="9"/>
      <c r="G30" s="8"/>
    </row>
    <row r="31" spans="4:7" x14ac:dyDescent="0.35">
      <c r="D31" s="5"/>
      <c r="F31" s="9"/>
      <c r="G31" s="8"/>
    </row>
    <row r="32" spans="4:7" x14ac:dyDescent="0.35">
      <c r="D32" s="5"/>
      <c r="F32" s="9"/>
      <c r="G32" s="8"/>
    </row>
    <row r="33" spans="4:7" x14ac:dyDescent="0.35">
      <c r="D33" s="5"/>
      <c r="F33" s="9"/>
      <c r="G33" s="8"/>
    </row>
    <row r="34" spans="4:7" x14ac:dyDescent="0.35">
      <c r="D34" s="5"/>
      <c r="F34" s="9"/>
      <c r="G34" s="8"/>
    </row>
    <row r="35" spans="4:7" x14ac:dyDescent="0.35">
      <c r="D35" s="5"/>
      <c r="F35" s="9"/>
      <c r="G35" s="8"/>
    </row>
    <row r="36" spans="4:7" x14ac:dyDescent="0.35">
      <c r="D36" s="5"/>
      <c r="F36" s="9"/>
      <c r="G36" s="8"/>
    </row>
    <row r="37" spans="4:7" x14ac:dyDescent="0.35">
      <c r="D37" s="5"/>
      <c r="F37" s="9"/>
      <c r="G3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8863-FD54-4D2F-B158-FB7D0F0A7C01}">
  <dimension ref="A1:D12"/>
  <sheetViews>
    <sheetView workbookViewId="0">
      <selection activeCell="B12" sqref="B12"/>
    </sheetView>
  </sheetViews>
  <sheetFormatPr defaultRowHeight="14.5" x14ac:dyDescent="0.35"/>
  <cols>
    <col min="1" max="1" width="23.54296875" bestFit="1" customWidth="1"/>
  </cols>
  <sheetData>
    <row r="1" spans="1:4" x14ac:dyDescent="0.35">
      <c r="A1" s="14" t="s">
        <v>22</v>
      </c>
    </row>
    <row r="2" spans="1:4" x14ac:dyDescent="0.35">
      <c r="B2">
        <v>2021</v>
      </c>
      <c r="C2">
        <v>2022</v>
      </c>
      <c r="D2">
        <v>2023</v>
      </c>
    </row>
    <row r="3" spans="1:4" x14ac:dyDescent="0.35">
      <c r="A3" t="s">
        <v>38</v>
      </c>
      <c r="B3">
        <v>0.46</v>
      </c>
      <c r="C3">
        <v>0.69</v>
      </c>
      <c r="D3">
        <v>1.28</v>
      </c>
    </row>
    <row r="4" spans="1:4" x14ac:dyDescent="0.35">
      <c r="A4" t="s">
        <v>39</v>
      </c>
      <c r="B4">
        <f>B3*10</f>
        <v>4.6000000000000005</v>
      </c>
      <c r="C4">
        <f>C3*10</f>
        <v>6.8999999999999995</v>
      </c>
      <c r="D4">
        <f>D3*10</f>
        <v>12.8</v>
      </c>
    </row>
    <row r="6" spans="1:4" x14ac:dyDescent="0.35">
      <c r="A6" s="14" t="s">
        <v>23</v>
      </c>
    </row>
    <row r="7" spans="1:4" x14ac:dyDescent="0.35">
      <c r="A7" t="s">
        <v>40</v>
      </c>
      <c r="B7">
        <v>1.42</v>
      </c>
      <c r="C7">
        <v>1.65</v>
      </c>
      <c r="D7">
        <v>2.8</v>
      </c>
    </row>
    <row r="8" spans="1:4" x14ac:dyDescent="0.35">
      <c r="A8" t="s">
        <v>41</v>
      </c>
      <c r="B8">
        <v>0.71</v>
      </c>
      <c r="C8">
        <v>0.72</v>
      </c>
      <c r="D8">
        <v>0.74</v>
      </c>
    </row>
    <row r="9" spans="1:4" x14ac:dyDescent="0.35">
      <c r="A9" t="s">
        <v>42</v>
      </c>
      <c r="B9">
        <v>0.15</v>
      </c>
      <c r="C9">
        <v>0.1</v>
      </c>
      <c r="D9">
        <v>0.15</v>
      </c>
    </row>
    <row r="10" spans="1:4" x14ac:dyDescent="0.35">
      <c r="A10" t="s">
        <v>43</v>
      </c>
      <c r="B10">
        <f>SUM(B7:B9)</f>
        <v>2.2799999999999998</v>
      </c>
      <c r="C10">
        <f>SUM(C7:C9)</f>
        <v>2.4700000000000002</v>
      </c>
      <c r="D10">
        <f>SUM(D7:D9)</f>
        <v>3.69</v>
      </c>
    </row>
    <row r="11" spans="1:4" x14ac:dyDescent="0.35">
      <c r="A11" t="s">
        <v>44</v>
      </c>
      <c r="B11">
        <v>1.24</v>
      </c>
      <c r="C11">
        <v>1.3</v>
      </c>
      <c r="D11">
        <v>1.4</v>
      </c>
    </row>
    <row r="12" spans="1:4" x14ac:dyDescent="0.35">
      <c r="A12" t="s">
        <v>45</v>
      </c>
      <c r="B12" s="6">
        <f>B11/B10</f>
        <v>0.54385964912280704</v>
      </c>
      <c r="C12" s="6">
        <f>C11/C10</f>
        <v>0.52631578947368418</v>
      </c>
      <c r="D12" s="6">
        <f>D11/D10</f>
        <v>0.37940379403794033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Grades</vt:lpstr>
      <vt:lpstr>1.4</vt:lpstr>
      <vt:lpstr>2.3 and 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Barros Luís</cp:lastModifiedBy>
  <dcterms:created xsi:type="dcterms:W3CDTF">2025-01-14T11:09:52Z</dcterms:created>
  <dcterms:modified xsi:type="dcterms:W3CDTF">2025-01-15T00:07:09Z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2025-01-15T00:06:15Z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e7fc4ade-4365-4807-9273-f9c1e1d5d2dd</vt:lpwstr>
  </property>
  <property fmtid="{D5CDD505-2E9C-101B-9397-08002B2CF9AE}" pid="8" name="MSIP_Label_2756dabd-1ab2-455c-ac5f-fbfcf45fdb51_ContentBits">
    <vt:lpwstr>0</vt:lpwstr>
  </property>
</Properties>
</file>