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a\OneDrive\Ambiente de Trabalho\ISEG_Set2025\Statistical Laboratory Set_2025\PraticalClass_StatLab_2025_26\"/>
    </mc:Choice>
  </mc:AlternateContent>
  <xr:revisionPtr revIDLastSave="0" documentId="13_ncr:1_{072ED306-0C74-4FCB-AEA1-C27052CEB3E0}" xr6:coauthVersionLast="47" xr6:coauthVersionMax="47" xr10:uidLastSave="{00000000-0000-0000-0000-000000000000}"/>
  <bookViews>
    <workbookView xWindow="-110" yWindow="-110" windowWidth="19420" windowHeight="11500" xr2:uid="{1700A622-C82D-403C-A45E-83CD4D4B0B4B}"/>
  </bookViews>
  <sheets>
    <sheet name="Folha1" sheetId="1" r:id="rId1"/>
  </sheets>
  <definedNames>
    <definedName name="_xlchart.v1.0" hidden="1">Folha1!$B$1</definedName>
    <definedName name="_xlchart.v1.1" hidden="1">Folha1!$B$2:$B$41</definedName>
    <definedName name="_xlchart.v1.2" hidden="1">Folha1!$B$1</definedName>
    <definedName name="_xlchart.v1.3" hidden="1">Folha1!$B$2:$B$41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F39" i="1"/>
  <c r="F40" i="1"/>
  <c r="F41" i="1"/>
  <c r="F38" i="1"/>
  <c r="E12" i="1" l="1"/>
  <c r="F12" i="1" s="1"/>
  <c r="E11" i="1"/>
  <c r="F11" i="1" s="1"/>
  <c r="E10" i="1"/>
  <c r="F10" i="1" s="1"/>
  <c r="E9" i="1"/>
  <c r="F9" i="1" s="1"/>
  <c r="D3" i="1"/>
  <c r="E3" i="1"/>
  <c r="F13" i="1" l="1"/>
  <c r="H9" i="1"/>
  <c r="H10" i="1" s="1"/>
  <c r="H11" i="1" s="1"/>
  <c r="H12" i="1" s="1"/>
  <c r="G9" i="1"/>
  <c r="G10" i="1" s="1"/>
  <c r="G11" i="1" s="1"/>
  <c r="G12" i="1" s="1"/>
  <c r="E13" i="1"/>
  <c r="F3" i="1"/>
</calcChain>
</file>

<file path=xl/sharedStrings.xml><?xml version="1.0" encoding="utf-8"?>
<sst xmlns="http://schemas.openxmlformats.org/spreadsheetml/2006/main" count="47" uniqueCount="39">
  <si>
    <t>Wages</t>
  </si>
  <si>
    <t>Workers</t>
  </si>
  <si>
    <t>Frequency Table</t>
  </si>
  <si>
    <t>a)</t>
  </si>
  <si>
    <t>Classes</t>
  </si>
  <si>
    <t>[35,65]</t>
  </si>
  <si>
    <t>(65, 95]</t>
  </si>
  <si>
    <t>(95, 125]</t>
  </si>
  <si>
    <t>(125, 155]</t>
  </si>
  <si>
    <t>Total</t>
  </si>
  <si>
    <t>Absolute Frequency</t>
  </si>
  <si>
    <t>Min</t>
  </si>
  <si>
    <t>Max</t>
  </si>
  <si>
    <t>Class Width</t>
  </si>
  <si>
    <t>Relative Frequency</t>
  </si>
  <si>
    <t>Cumulative Absolute Frequency</t>
  </si>
  <si>
    <t>Cumulative Relative Frequency</t>
  </si>
  <si>
    <t>b)</t>
  </si>
  <si>
    <t>c)</t>
  </si>
  <si>
    <t>Histogram</t>
  </si>
  <si>
    <t>Ogive</t>
  </si>
  <si>
    <t>d)</t>
  </si>
  <si>
    <t>Mean</t>
  </si>
  <si>
    <t>Median</t>
  </si>
  <si>
    <t>Mode</t>
  </si>
  <si>
    <t>Coluna1</t>
  </si>
  <si>
    <t>Média</t>
  </si>
  <si>
    <t>Erro-padrão</t>
  </si>
  <si>
    <t>Mediana</t>
  </si>
  <si>
    <t>Moda</t>
  </si>
  <si>
    <t>Desvio-padrão</t>
  </si>
  <si>
    <t>Variância da amostra</t>
  </si>
  <si>
    <t>Curtose</t>
  </si>
  <si>
    <t>Assimetria</t>
  </si>
  <si>
    <t>Intervalo</t>
  </si>
  <si>
    <t>Mínimo</t>
  </si>
  <si>
    <t>Máximo</t>
  </si>
  <si>
    <t>Soma</t>
  </si>
  <si>
    <t>Contagem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</si>
</sst>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color rgb="FF3F3F3F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1"/>
      </patternFill>
    </fill>
    <fill>
      <patternFill patternType="solid">
        <fgColor indexed="11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1"/>
      </left>
      <right style="thin">
        <color indexed="1"/>
      </right>
      <top style="thin">
        <color indexed="10"/>
      </top>
      <bottom style="thin">
        <color indexed="1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3" borderId="2">
      <alignment vertical="top" wrapText="1"/>
    </xf>
    <xf numFmtId="0" fontId="4" fillId="4" borderId="2">
      <alignment horizontal="center" vertical="center" wrapText="1"/>
    </xf>
    <xf numFmtId="0" fontId="4" fillId="3" borderId="2">
      <alignment horizontal="center" vertical="center" wrapText="1"/>
    </xf>
    <xf numFmtId="0" fontId="6" fillId="2" borderId="1" applyNumberFormat="0" applyAlignment="0" applyProtection="0"/>
  </cellStyleXfs>
  <cellXfs count="26">
    <xf numFmtId="0" fontId="0" fillId="0" borderId="0" xfId="0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ill="1" applyBorder="1" applyAlignment="1"/>
    <xf numFmtId="0" fontId="0" fillId="0" borderId="4" xfId="0" applyFill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3" xfId="0" applyFont="1" applyFill="1" applyBorder="1" applyAlignment="1">
      <alignment horizontal="centerContinuous"/>
    </xf>
  </cellXfs>
  <cellStyles count="6">
    <cellStyle name="Normal" xfId="0" builtinId="0"/>
    <cellStyle name="Normal 2" xfId="1" xr:uid="{81E1B939-CA86-4203-A8BF-E5CDEA11C5AD}"/>
    <cellStyle name="Saída 2" xfId="5" xr:uid="{603053A6-2697-4386-B75E-FBE6B62BDCFB}"/>
    <cellStyle name="TableCountries" xfId="2" xr:uid="{AFF0229B-6FB7-4B35-A356-341987A63CBB}"/>
    <cellStyle name="TableEvenColumnData" xfId="4" xr:uid="{CBE2C426-B239-4B0F-B7E8-C8E8B3D7F87B}"/>
    <cellStyle name="TableOddColumnData" xfId="3" xr:uid="{BE09DF21-D6EE-46D4-8B95-97FB0E848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Histogram of the Wages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Folha1!$E$17:$E$20</c:f>
              <c:strCache>
                <c:ptCount val="4"/>
                <c:pt idx="0">
                  <c:v>[35,65]</c:v>
                </c:pt>
                <c:pt idx="1">
                  <c:v>(65, 95]</c:v>
                </c:pt>
                <c:pt idx="2">
                  <c:v>(95, 125]</c:v>
                </c:pt>
                <c:pt idx="3">
                  <c:v>(125, 155]</c:v>
                </c:pt>
              </c:strCache>
            </c:strRef>
          </c:cat>
          <c:val>
            <c:numRef>
              <c:f>Folha1!$F$17:$F$20</c:f>
              <c:numCache>
                <c:formatCode>General</c:formatCode>
                <c:ptCount val="4"/>
                <c:pt idx="0">
                  <c:v>14</c:v>
                </c:pt>
                <c:pt idx="1">
                  <c:v>17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D-4FA3-A210-72415F6CC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35"/>
        <c:axId val="425093248"/>
        <c:axId val="425091808"/>
      </c:barChart>
      <c:catAx>
        <c:axId val="425093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Classes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25091808"/>
        <c:crosses val="autoZero"/>
        <c:auto val="1"/>
        <c:lblAlgn val="ctr"/>
        <c:lblOffset val="100"/>
        <c:noMultiLvlLbl val="0"/>
      </c:catAx>
      <c:valAx>
        <c:axId val="42509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Absolute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2509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Ogive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Folha1!$F$35</c:f>
              <c:strCache>
                <c:ptCount val="1"/>
                <c:pt idx="0">
                  <c:v>Cumulative Relative Frequency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Folha1!$E$36:$E$42</c:f>
              <c:numCache>
                <c:formatCode>General</c:formatCode>
                <c:ptCount val="7"/>
                <c:pt idx="0">
                  <c:v>0</c:v>
                </c:pt>
                <c:pt idx="1">
                  <c:v>35</c:v>
                </c:pt>
                <c:pt idx="2">
                  <c:v>65</c:v>
                </c:pt>
                <c:pt idx="3">
                  <c:v>95</c:v>
                </c:pt>
                <c:pt idx="4">
                  <c:v>125</c:v>
                </c:pt>
                <c:pt idx="5">
                  <c:v>155</c:v>
                </c:pt>
                <c:pt idx="6">
                  <c:v>185</c:v>
                </c:pt>
              </c:numCache>
            </c:numRef>
          </c:xVal>
          <c:yVal>
            <c:numRef>
              <c:f>Folha1!$F$36:$F$42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0.35</c:v>
                </c:pt>
                <c:pt idx="3">
                  <c:v>0.77499999999999991</c:v>
                </c:pt>
                <c:pt idx="4">
                  <c:v>0.89999999999999991</c:v>
                </c:pt>
                <c:pt idx="5">
                  <c:v>0.99999999999999989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A6-470E-97FF-8AD6D411F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469632"/>
        <c:axId val="419476352"/>
      </c:scatterChart>
      <c:valAx>
        <c:axId val="41946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9476352"/>
        <c:crosses val="autoZero"/>
        <c:crossBetween val="midCat"/>
      </c:valAx>
      <c:valAx>
        <c:axId val="41947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Relative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9469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Histogram of the Wages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P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Histogram of the Wages</a:t>
          </a:r>
        </a:p>
      </cx:txPr>
    </cx:title>
    <cx:plotArea>
      <cx:plotAreaRegion>
        <cx:series layoutId="clusteredColumn" uniqueId="{EF761082-49CC-47FB-89DA-33E8EEBBAFEB}">
          <cx:tx>
            <cx:txData>
              <cx:f>_xlchart.v1.0</cx:f>
              <cx:v>Wages</cx:v>
            </cx:txData>
          </cx:tx>
          <cx:dataId val="0"/>
          <cx:layoutPr>
            <cx:binning intervalClosed="r" overflow="0">
              <cx:binCount val="4"/>
            </cx:binning>
          </cx:layoutPr>
        </cx:series>
      </cx:plotAreaRegion>
      <cx:axis id="0">
        <cx:catScaling gapWidth="0"/>
        <cx:title>
          <cx:tx>
            <cx:txData>
              <cx:v>Classes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pt-PT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Classes</a:t>
              </a:r>
            </a:p>
          </cx:txPr>
        </cx:title>
        <cx:tickLabels/>
      </cx:axis>
      <cx:axis id="1">
        <cx:valScaling/>
        <cx:title>
          <cx:tx>
            <cx:txData>
              <cx:v>Absolute Frequency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pt-PT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Absolute Frequency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179161</xdr:colOff>
      <xdr:row>0</xdr:row>
      <xdr:rowOff>0</xdr:rowOff>
    </xdr:from>
    <xdr:to>
      <xdr:col>15</xdr:col>
      <xdr:colOff>483961</xdr:colOff>
      <xdr:row>14</xdr:row>
      <xdr:rowOff>162378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FF925439-1ED4-B2F1-E968-355440106C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13661" y="0"/>
              <a:ext cx="4559300" cy="27023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Este gráfico não está disponível na sua versão do Excel.
Editar esta forma ou guardar este livro num formato de ficheiro diferente irá indisponibilizar o gráfico de forma permanente.</a:t>
              </a:r>
            </a:p>
          </xdr:txBody>
        </xdr:sp>
      </mc:Fallback>
    </mc:AlternateContent>
    <xdr:clientData/>
  </xdr:twoCellAnchor>
  <xdr:twoCellAnchor>
    <xdr:from>
      <xdr:col>6</xdr:col>
      <xdr:colOff>39461</xdr:colOff>
      <xdr:row>16</xdr:row>
      <xdr:rowOff>19050</xdr:rowOff>
    </xdr:from>
    <xdr:to>
      <xdr:col>9</xdr:col>
      <xdr:colOff>39461</xdr:colOff>
      <xdr:row>31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149B0B9-F502-B34B-4246-7EE0A91BF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1256392</xdr:colOff>
      <xdr:row>31</xdr:row>
      <xdr:rowOff>84363</xdr:rowOff>
    </xdr:from>
    <xdr:to>
      <xdr:col>11</xdr:col>
      <xdr:colOff>40821</xdr:colOff>
      <xdr:row>46</xdr:row>
      <xdr:rowOff>106135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8FA2403-AABD-4E64-A0F8-FEBF70C7C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FB7F9-BD39-4C83-8CBA-30B1047F8494}">
  <dimension ref="A1:H65"/>
  <sheetViews>
    <sheetView tabSelected="1" zoomScale="85" zoomScaleNormal="85" workbookViewId="0">
      <selection activeCell="O27" sqref="N22:O27"/>
    </sheetView>
  </sheetViews>
  <sheetFormatPr defaultRowHeight="14.5" x14ac:dyDescent="0.35"/>
  <cols>
    <col min="4" max="4" width="12.453125" customWidth="1"/>
    <col min="5" max="5" width="18.7265625" customWidth="1"/>
    <col min="6" max="6" width="26.81640625" customWidth="1"/>
    <col min="7" max="7" width="28.6328125" customWidth="1"/>
    <col min="8" max="8" width="28.08984375" customWidth="1"/>
  </cols>
  <sheetData>
    <row r="1" spans="1:8" x14ac:dyDescent="0.35">
      <c r="A1" s="3" t="s">
        <v>1</v>
      </c>
      <c r="B1" s="3" t="s">
        <v>0</v>
      </c>
      <c r="D1" s="6" t="s">
        <v>3</v>
      </c>
    </row>
    <row r="2" spans="1:8" x14ac:dyDescent="0.35">
      <c r="A2" s="3">
        <v>1</v>
      </c>
      <c r="B2" s="3">
        <v>50</v>
      </c>
      <c r="D2" s="7" t="s">
        <v>11</v>
      </c>
      <c r="E2" s="7" t="s">
        <v>12</v>
      </c>
      <c r="F2" s="11" t="s">
        <v>13</v>
      </c>
    </row>
    <row r="3" spans="1:8" x14ac:dyDescent="0.35">
      <c r="A3" s="3">
        <v>2</v>
      </c>
      <c r="B3" s="3">
        <v>35</v>
      </c>
      <c r="D3" s="9">
        <f>MIN(B1:B41)</f>
        <v>35</v>
      </c>
      <c r="E3" s="9">
        <f>MAX(B2:B41)</f>
        <v>155</v>
      </c>
      <c r="F3" s="9">
        <f>(E3-D3)/4</f>
        <v>30</v>
      </c>
    </row>
    <row r="4" spans="1:8" x14ac:dyDescent="0.35">
      <c r="A4" s="3">
        <v>3</v>
      </c>
      <c r="B4" s="3">
        <v>90</v>
      </c>
    </row>
    <row r="5" spans="1:8" x14ac:dyDescent="0.35">
      <c r="A5" s="3">
        <v>4</v>
      </c>
      <c r="B5" s="3">
        <v>45</v>
      </c>
    </row>
    <row r="6" spans="1:8" x14ac:dyDescent="0.35">
      <c r="A6" s="3">
        <v>5</v>
      </c>
      <c r="B6" s="3">
        <v>80</v>
      </c>
      <c r="D6" s="8" t="s">
        <v>2</v>
      </c>
    </row>
    <row r="7" spans="1:8" x14ac:dyDescent="0.35">
      <c r="A7" s="3">
        <v>6</v>
      </c>
      <c r="B7" s="3">
        <v>38</v>
      </c>
    </row>
    <row r="8" spans="1:8" x14ac:dyDescent="0.35">
      <c r="A8" s="3">
        <v>7</v>
      </c>
      <c r="B8" s="3">
        <v>42</v>
      </c>
      <c r="D8" s="16" t="s">
        <v>4</v>
      </c>
      <c r="E8" s="17" t="s">
        <v>10</v>
      </c>
      <c r="F8" s="18" t="s">
        <v>14</v>
      </c>
      <c r="G8" s="17" t="s">
        <v>15</v>
      </c>
      <c r="H8" s="19" t="s">
        <v>16</v>
      </c>
    </row>
    <row r="9" spans="1:8" x14ac:dyDescent="0.35">
      <c r="A9" s="3">
        <v>8</v>
      </c>
      <c r="B9" s="3">
        <v>110</v>
      </c>
      <c r="D9" s="1" t="s">
        <v>5</v>
      </c>
      <c r="E9" s="14">
        <f>COUNTIFS($B$1:$B$41,"&gt;=35",$B$1:$B$41,"&lt;=65")</f>
        <v>14</v>
      </c>
      <c r="F9" s="2">
        <f>E9/40</f>
        <v>0.35</v>
      </c>
      <c r="G9" s="14">
        <f>E9</f>
        <v>14</v>
      </c>
      <c r="H9" s="5">
        <f>F9</f>
        <v>0.35</v>
      </c>
    </row>
    <row r="10" spans="1:8" x14ac:dyDescent="0.35">
      <c r="A10" s="3">
        <v>9</v>
      </c>
      <c r="B10" s="3">
        <v>100</v>
      </c>
      <c r="D10" s="1" t="s">
        <v>6</v>
      </c>
      <c r="E10" s="14">
        <f>COUNTIFS($B$1:$B$41,"&gt;65",$B$1:$B$41,"&lt;=95")</f>
        <v>17</v>
      </c>
      <c r="F10" s="2">
        <f t="shared" ref="F10:F12" si="0">E10/40</f>
        <v>0.42499999999999999</v>
      </c>
      <c r="G10" s="14">
        <f>G9+E10</f>
        <v>31</v>
      </c>
      <c r="H10" s="5">
        <f>H9+F10</f>
        <v>0.77499999999999991</v>
      </c>
    </row>
    <row r="11" spans="1:8" x14ac:dyDescent="0.35">
      <c r="A11" s="3">
        <v>10</v>
      </c>
      <c r="B11" s="3">
        <v>60</v>
      </c>
      <c r="D11" s="1" t="s">
        <v>7</v>
      </c>
      <c r="E11" s="14">
        <f>COUNTIFS($B$1:$B$41,"&gt;95",$B$1:$B$41,"&lt;=125")</f>
        <v>5</v>
      </c>
      <c r="F11" s="2">
        <f t="shared" si="0"/>
        <v>0.125</v>
      </c>
      <c r="G11" s="14">
        <f t="shared" ref="G11:G12" si="1">G10+E11</f>
        <v>36</v>
      </c>
      <c r="H11" s="5">
        <f t="shared" ref="H11:H12" si="2">H10+F11</f>
        <v>0.89999999999999991</v>
      </c>
    </row>
    <row r="12" spans="1:8" x14ac:dyDescent="0.35">
      <c r="A12" s="3">
        <v>11</v>
      </c>
      <c r="B12" s="3">
        <v>55</v>
      </c>
      <c r="D12" s="4" t="s">
        <v>8</v>
      </c>
      <c r="E12" s="14">
        <f>COUNTIFS($B$1:$B$41,"&gt;125",$B$1:$B$41,"&lt;=155")</f>
        <v>4</v>
      </c>
      <c r="F12" s="2">
        <f t="shared" si="0"/>
        <v>0.1</v>
      </c>
      <c r="G12" s="14">
        <f t="shared" si="1"/>
        <v>40</v>
      </c>
      <c r="H12" s="5">
        <f t="shared" si="2"/>
        <v>0.99999999999999989</v>
      </c>
    </row>
    <row r="13" spans="1:8" x14ac:dyDescent="0.35">
      <c r="A13" s="3">
        <v>12</v>
      </c>
      <c r="B13" s="3">
        <v>70</v>
      </c>
      <c r="D13" s="16" t="s">
        <v>9</v>
      </c>
      <c r="E13" s="12">
        <f>SUM(E9:E12)</f>
        <v>40</v>
      </c>
      <c r="F13" s="12">
        <f>SUM(F9:F12)</f>
        <v>0.99999999999999989</v>
      </c>
      <c r="G13" s="12"/>
      <c r="H13" s="20"/>
    </row>
    <row r="14" spans="1:8" x14ac:dyDescent="0.35">
      <c r="A14" s="3">
        <v>13</v>
      </c>
      <c r="B14" s="3">
        <v>38</v>
      </c>
    </row>
    <row r="15" spans="1:8" x14ac:dyDescent="0.35">
      <c r="A15" s="3">
        <v>14</v>
      </c>
      <c r="B15" s="3">
        <v>120</v>
      </c>
    </row>
    <row r="16" spans="1:8" x14ac:dyDescent="0.35">
      <c r="A16" s="3">
        <v>15</v>
      </c>
      <c r="B16" s="3">
        <v>50</v>
      </c>
      <c r="D16" s="24" t="s">
        <v>17</v>
      </c>
      <c r="E16" s="17" t="s">
        <v>4</v>
      </c>
      <c r="F16" s="19" t="s">
        <v>10</v>
      </c>
    </row>
    <row r="17" spans="1:6" x14ac:dyDescent="0.35">
      <c r="A17" s="3">
        <v>16</v>
      </c>
      <c r="B17" s="3">
        <v>35</v>
      </c>
      <c r="D17" s="23" t="s">
        <v>19</v>
      </c>
      <c r="E17" s="14" t="s">
        <v>5</v>
      </c>
      <c r="F17" s="5">
        <v>14</v>
      </c>
    </row>
    <row r="18" spans="1:6" x14ac:dyDescent="0.35">
      <c r="A18" s="3">
        <v>17</v>
      </c>
      <c r="B18" s="3">
        <v>125</v>
      </c>
      <c r="D18" s="2"/>
      <c r="E18" s="14" t="s">
        <v>6</v>
      </c>
      <c r="F18" s="5">
        <v>17</v>
      </c>
    </row>
    <row r="19" spans="1:6" x14ac:dyDescent="0.35">
      <c r="A19" s="3">
        <v>18</v>
      </c>
      <c r="B19" s="3">
        <v>115</v>
      </c>
      <c r="D19" s="2"/>
      <c r="E19" s="14" t="s">
        <v>7</v>
      </c>
      <c r="F19" s="5">
        <v>5</v>
      </c>
    </row>
    <row r="20" spans="1:6" x14ac:dyDescent="0.35">
      <c r="A20" s="3">
        <v>19</v>
      </c>
      <c r="B20" s="3">
        <v>95</v>
      </c>
      <c r="D20" s="2"/>
      <c r="E20" s="15" t="s">
        <v>8</v>
      </c>
      <c r="F20" s="13">
        <v>4</v>
      </c>
    </row>
    <row r="21" spans="1:6" x14ac:dyDescent="0.35">
      <c r="A21" s="3">
        <v>20</v>
      </c>
      <c r="B21" s="3">
        <v>90</v>
      </c>
      <c r="E21" s="2"/>
    </row>
    <row r="22" spans="1:6" x14ac:dyDescent="0.35">
      <c r="A22" s="3">
        <v>21</v>
      </c>
      <c r="B22" s="3">
        <v>85</v>
      </c>
    </row>
    <row r="23" spans="1:6" x14ac:dyDescent="0.35">
      <c r="A23" s="3">
        <v>22</v>
      </c>
      <c r="B23" s="3">
        <v>75</v>
      </c>
    </row>
    <row r="24" spans="1:6" x14ac:dyDescent="0.35">
      <c r="A24" s="3">
        <v>23</v>
      </c>
      <c r="B24" s="3">
        <v>72</v>
      </c>
    </row>
    <row r="25" spans="1:6" x14ac:dyDescent="0.35">
      <c r="A25" s="3">
        <v>24</v>
      </c>
      <c r="B25" s="3">
        <v>50</v>
      </c>
    </row>
    <row r="26" spans="1:6" x14ac:dyDescent="0.35">
      <c r="A26" s="3">
        <v>25</v>
      </c>
      <c r="B26" s="3">
        <v>48</v>
      </c>
    </row>
    <row r="27" spans="1:6" x14ac:dyDescent="0.35">
      <c r="A27" s="3">
        <v>26</v>
      </c>
      <c r="B27" s="3">
        <v>45</v>
      </c>
    </row>
    <row r="28" spans="1:6" x14ac:dyDescent="0.35">
      <c r="A28" s="3">
        <v>27</v>
      </c>
      <c r="B28" s="3">
        <v>150</v>
      </c>
    </row>
    <row r="29" spans="1:6" x14ac:dyDescent="0.35">
      <c r="A29" s="3">
        <v>28</v>
      </c>
      <c r="B29" s="3">
        <v>70</v>
      </c>
    </row>
    <row r="30" spans="1:6" x14ac:dyDescent="0.35">
      <c r="A30" s="3">
        <v>29</v>
      </c>
      <c r="B30" s="3">
        <v>75</v>
      </c>
    </row>
    <row r="31" spans="1:6" x14ac:dyDescent="0.35">
      <c r="A31" s="3">
        <v>30</v>
      </c>
      <c r="B31" s="3">
        <v>155</v>
      </c>
    </row>
    <row r="32" spans="1:6" x14ac:dyDescent="0.35">
      <c r="A32" s="3">
        <v>31</v>
      </c>
      <c r="B32" s="3">
        <v>62</v>
      </c>
    </row>
    <row r="33" spans="1:6" x14ac:dyDescent="0.35">
      <c r="A33" s="3">
        <v>32</v>
      </c>
      <c r="B33" s="3">
        <v>68</v>
      </c>
      <c r="D33" s="10" t="s">
        <v>18</v>
      </c>
    </row>
    <row r="34" spans="1:6" x14ac:dyDescent="0.35">
      <c r="A34" s="3">
        <v>33</v>
      </c>
      <c r="B34" s="3">
        <v>70</v>
      </c>
      <c r="D34" s="10" t="s">
        <v>20</v>
      </c>
    </row>
    <row r="35" spans="1:6" x14ac:dyDescent="0.35">
      <c r="A35" s="3">
        <v>34</v>
      </c>
      <c r="B35" s="3">
        <v>75</v>
      </c>
      <c r="E35" s="16" t="s">
        <v>0</v>
      </c>
      <c r="F35" s="19" t="s">
        <v>16</v>
      </c>
    </row>
    <row r="36" spans="1:6" x14ac:dyDescent="0.35">
      <c r="A36" s="3">
        <v>35</v>
      </c>
      <c r="B36" s="3">
        <v>83</v>
      </c>
      <c r="E36" s="1">
        <v>0</v>
      </c>
      <c r="F36" s="5">
        <v>0</v>
      </c>
    </row>
    <row r="37" spans="1:6" x14ac:dyDescent="0.35">
      <c r="A37" s="3">
        <v>36</v>
      </c>
      <c r="B37" s="3">
        <v>92</v>
      </c>
      <c r="E37" s="1">
        <v>35</v>
      </c>
      <c r="F37" s="5">
        <v>0</v>
      </c>
    </row>
    <row r="38" spans="1:6" x14ac:dyDescent="0.35">
      <c r="A38" s="3">
        <v>37</v>
      </c>
      <c r="B38" s="3">
        <v>85</v>
      </c>
      <c r="E38" s="1">
        <v>65</v>
      </c>
      <c r="F38" s="5">
        <f>H9</f>
        <v>0.35</v>
      </c>
    </row>
    <row r="39" spans="1:6" x14ac:dyDescent="0.35">
      <c r="A39" s="3">
        <v>38</v>
      </c>
      <c r="B39" s="3">
        <v>140</v>
      </c>
      <c r="E39" s="1">
        <v>95</v>
      </c>
      <c r="F39" s="5">
        <f t="shared" ref="F39:F41" si="3">H10</f>
        <v>0.77499999999999991</v>
      </c>
    </row>
    <row r="40" spans="1:6" x14ac:dyDescent="0.35">
      <c r="A40" s="3">
        <v>39</v>
      </c>
      <c r="B40" s="3">
        <v>145</v>
      </c>
      <c r="E40" s="1">
        <v>125</v>
      </c>
      <c r="F40" s="5">
        <f t="shared" si="3"/>
        <v>0.89999999999999991</v>
      </c>
    </row>
    <row r="41" spans="1:6" x14ac:dyDescent="0.35">
      <c r="A41" s="3">
        <v>40</v>
      </c>
      <c r="B41" s="3">
        <v>90</v>
      </c>
      <c r="E41" s="1">
        <v>155</v>
      </c>
      <c r="F41" s="5">
        <f t="shared" si="3"/>
        <v>0.99999999999999989</v>
      </c>
    </row>
    <row r="42" spans="1:6" x14ac:dyDescent="0.35">
      <c r="E42" s="4">
        <v>185</v>
      </c>
      <c r="F42" s="13">
        <v>1</v>
      </c>
    </row>
    <row r="46" spans="1:6" x14ac:dyDescent="0.35">
      <c r="D46" s="10" t="s">
        <v>21</v>
      </c>
      <c r="E46" t="s">
        <v>22</v>
      </c>
      <c r="F46">
        <f>AVERAGE(B2:B41)</f>
        <v>79.45</v>
      </c>
    </row>
    <row r="47" spans="1:6" x14ac:dyDescent="0.35">
      <c r="E47" t="s">
        <v>23</v>
      </c>
      <c r="F47">
        <f>MEDIAN(B2:B41)</f>
        <v>75</v>
      </c>
    </row>
    <row r="48" spans="1:6" x14ac:dyDescent="0.35">
      <c r="E48" t="s">
        <v>24</v>
      </c>
      <c r="F48">
        <f>MODE(B2:B41)</f>
        <v>50</v>
      </c>
    </row>
    <row r="50" spans="5:6" ht="15" thickBot="1" x14ac:dyDescent="0.4"/>
    <row r="51" spans="5:6" x14ac:dyDescent="0.35">
      <c r="E51" s="25" t="s">
        <v>25</v>
      </c>
      <c r="F51" s="25"/>
    </row>
    <row r="52" spans="5:6" x14ac:dyDescent="0.35">
      <c r="E52" s="21"/>
      <c r="F52" s="21"/>
    </row>
    <row r="53" spans="5:6" x14ac:dyDescent="0.35">
      <c r="E53" s="21" t="s">
        <v>26</v>
      </c>
      <c r="F53" s="21">
        <v>79.45</v>
      </c>
    </row>
    <row r="54" spans="5:6" x14ac:dyDescent="0.35">
      <c r="E54" s="21" t="s">
        <v>27</v>
      </c>
      <c r="F54" s="21">
        <v>5.2099448788855369</v>
      </c>
    </row>
    <row r="55" spans="5:6" x14ac:dyDescent="0.35">
      <c r="E55" s="21" t="s">
        <v>28</v>
      </c>
      <c r="F55" s="21">
        <v>75</v>
      </c>
    </row>
    <row r="56" spans="5:6" x14ac:dyDescent="0.35">
      <c r="E56" s="21" t="s">
        <v>29</v>
      </c>
      <c r="F56" s="21">
        <v>50</v>
      </c>
    </row>
    <row r="57" spans="5:6" x14ac:dyDescent="0.35">
      <c r="E57" s="21" t="s">
        <v>30</v>
      </c>
      <c r="F57" s="21">
        <v>32.950584602416775</v>
      </c>
    </row>
    <row r="58" spans="5:6" x14ac:dyDescent="0.35">
      <c r="E58" s="21" t="s">
        <v>31</v>
      </c>
      <c r="F58" s="21">
        <v>1085.7410256410255</v>
      </c>
    </row>
    <row r="59" spans="5:6" x14ac:dyDescent="0.35">
      <c r="E59" s="21" t="s">
        <v>32</v>
      </c>
      <c r="F59" s="21">
        <v>-0.16522530060278084</v>
      </c>
    </row>
    <row r="60" spans="5:6" x14ac:dyDescent="0.35">
      <c r="E60" s="21" t="s">
        <v>33</v>
      </c>
      <c r="F60" s="21">
        <v>0.71434988425381307</v>
      </c>
    </row>
    <row r="61" spans="5:6" x14ac:dyDescent="0.35">
      <c r="E61" s="21" t="s">
        <v>34</v>
      </c>
      <c r="F61" s="21">
        <v>120</v>
      </c>
    </row>
    <row r="62" spans="5:6" x14ac:dyDescent="0.35">
      <c r="E62" s="21" t="s">
        <v>35</v>
      </c>
      <c r="F62" s="21">
        <v>35</v>
      </c>
    </row>
    <row r="63" spans="5:6" x14ac:dyDescent="0.35">
      <c r="E63" s="21" t="s">
        <v>36</v>
      </c>
      <c r="F63" s="21">
        <v>155</v>
      </c>
    </row>
    <row r="64" spans="5:6" x14ac:dyDescent="0.35">
      <c r="E64" s="21" t="s">
        <v>37</v>
      </c>
      <c r="F64" s="21">
        <v>3178</v>
      </c>
    </row>
    <row r="65" spans="5:6" ht="15" thickBot="1" x14ac:dyDescent="0.4">
      <c r="E65" s="22" t="s">
        <v>38</v>
      </c>
      <c r="F65" s="22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Fernandes</dc:creator>
  <cp:lastModifiedBy>Elisabete Fernandes</cp:lastModifiedBy>
  <dcterms:created xsi:type="dcterms:W3CDTF">2025-10-25T14:19:41Z</dcterms:created>
  <dcterms:modified xsi:type="dcterms:W3CDTF">2025-10-25T15:45:28Z</dcterms:modified>
</cp:coreProperties>
</file>