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th\Dropbox\Education\Courses ISEG\Microeconomics II\2025-26\Grades\"/>
    </mc:Choice>
  </mc:AlternateContent>
  <xr:revisionPtr revIDLastSave="0" documentId="13_ncr:1_{A043E69A-C659-4DB3-B225-E5D4F87469C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Gr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1" l="1"/>
  <c r="Z8" i="1"/>
  <c r="X6" i="1"/>
  <c r="X7" i="1"/>
  <c r="Z7" i="1" s="1"/>
  <c r="X8" i="1"/>
  <c r="X10" i="1"/>
  <c r="Z10" i="1" s="1"/>
  <c r="X17" i="1"/>
  <c r="X22" i="1"/>
  <c r="Z22" i="1" s="1"/>
  <c r="X25" i="1"/>
  <c r="Z25" i="1" s="1"/>
  <c r="X27" i="1"/>
  <c r="Z27" i="1" s="1"/>
  <c r="X28" i="1"/>
  <c r="Z28" i="1" s="1"/>
  <c r="X31" i="1"/>
  <c r="Z31" i="1" s="1"/>
  <c r="Q6" i="1"/>
  <c r="S41" i="1"/>
  <c r="S33" i="1"/>
  <c r="S8" i="1"/>
  <c r="Q7" i="1"/>
  <c r="S7" i="1" s="1"/>
  <c r="Q8" i="1"/>
  <c r="Q9" i="1"/>
  <c r="Q10" i="1"/>
  <c r="Q13" i="1"/>
  <c r="S13" i="1" s="1"/>
  <c r="Q17" i="1"/>
  <c r="Q22" i="1"/>
  <c r="S22" i="1" s="1"/>
  <c r="Q23" i="1"/>
  <c r="Q24" i="1"/>
  <c r="Q25" i="1"/>
  <c r="Q29" i="1"/>
  <c r="Q31" i="1"/>
  <c r="S31" i="1" s="1"/>
  <c r="Q32" i="1"/>
  <c r="S32" i="1" s="1"/>
  <c r="Q33" i="1"/>
  <c r="Q38" i="1"/>
  <c r="Q40" i="1"/>
  <c r="S40" i="1" s="1"/>
  <c r="Q41" i="1"/>
  <c r="Q42" i="1"/>
  <c r="Q43" i="1"/>
  <c r="Q44" i="1"/>
  <c r="S44" i="1" s="1"/>
  <c r="Q46" i="1"/>
  <c r="S46" i="1" s="1"/>
  <c r="Q3" i="1"/>
  <c r="S3" i="1" s="1"/>
  <c r="L3" i="1"/>
  <c r="S19" i="1"/>
  <c r="S21" i="1"/>
  <c r="L5" i="1"/>
  <c r="L6" i="1"/>
  <c r="Z6" i="1" s="1"/>
  <c r="L9" i="1"/>
  <c r="S9" i="1" s="1"/>
  <c r="L10" i="1"/>
  <c r="L11" i="1"/>
  <c r="L12" i="1"/>
  <c r="L13" i="1"/>
  <c r="L15" i="1"/>
  <c r="L16" i="1"/>
  <c r="L17" i="1"/>
  <c r="S17" i="1" s="1"/>
  <c r="L18" i="1"/>
  <c r="L19" i="1"/>
  <c r="L20" i="1"/>
  <c r="L21" i="1"/>
  <c r="L22" i="1"/>
  <c r="L23" i="1"/>
  <c r="S23" i="1" s="1"/>
  <c r="L24" i="1"/>
  <c r="S24" i="1" s="1"/>
  <c r="L26" i="1"/>
  <c r="L27" i="1"/>
  <c r="L29" i="1"/>
  <c r="S29" i="1" s="1"/>
  <c r="L31" i="1"/>
  <c r="L32" i="1"/>
  <c r="L34" i="1"/>
  <c r="L35" i="1"/>
  <c r="L36" i="1"/>
  <c r="L38" i="1"/>
  <c r="S38" i="1" s="1"/>
  <c r="L39" i="1"/>
  <c r="L41" i="1"/>
  <c r="L42" i="1"/>
  <c r="S42" i="1" s="1"/>
  <c r="L43" i="1"/>
  <c r="S43" i="1" s="1"/>
  <c r="L44" i="1"/>
  <c r="L45" i="1"/>
  <c r="S45" i="1" s="1"/>
  <c r="L46" i="1"/>
  <c r="G5" i="1"/>
  <c r="S5" i="1" s="1"/>
  <c r="G8" i="1"/>
  <c r="G11" i="1"/>
  <c r="S11" i="1" s="1"/>
  <c r="G12" i="1"/>
  <c r="S12" i="1" s="1"/>
  <c r="G15" i="1"/>
  <c r="S15" i="1" s="1"/>
  <c r="G16" i="1"/>
  <c r="S16" i="1" s="1"/>
  <c r="G18" i="1"/>
  <c r="S18" i="1" s="1"/>
  <c r="G19" i="1"/>
  <c r="G20" i="1"/>
  <c r="S20" i="1" s="1"/>
  <c r="G21" i="1"/>
  <c r="G25" i="1"/>
  <c r="S25" i="1" s="1"/>
  <c r="G26" i="1"/>
  <c r="S26" i="1" s="1"/>
  <c r="G27" i="1"/>
  <c r="S27" i="1" s="1"/>
  <c r="G34" i="1"/>
  <c r="S34" i="1" s="1"/>
  <c r="G35" i="1"/>
  <c r="S35" i="1" s="1"/>
  <c r="G36" i="1"/>
  <c r="S36" i="1" s="1"/>
  <c r="G39" i="1"/>
  <c r="S39" i="1" s="1"/>
  <c r="G45" i="1"/>
  <c r="S10" i="1" l="1"/>
  <c r="S6" i="1"/>
</calcChain>
</file>

<file path=xl/sharedStrings.xml><?xml version="1.0" encoding="utf-8"?>
<sst xmlns="http://schemas.openxmlformats.org/spreadsheetml/2006/main" count="25" uniqueCount="13">
  <si>
    <t>Number</t>
  </si>
  <si>
    <t xml:space="preserve"> </t>
  </si>
  <si>
    <t xml:space="preserve">Assessment </t>
  </si>
  <si>
    <t>Final grade</t>
  </si>
  <si>
    <t>Grade</t>
  </si>
  <si>
    <t>MC correct</t>
  </si>
  <si>
    <t>MC false</t>
  </si>
  <si>
    <t>OQ points</t>
  </si>
  <si>
    <t>Midterm 1</t>
  </si>
  <si>
    <t>Midterm 2</t>
  </si>
  <si>
    <t>Final exam</t>
  </si>
  <si>
    <t>Resit exam</t>
  </si>
  <si>
    <t>Final grade resit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</si>
</sst>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Calibri"/>
    </font>
    <font>
      <sz val="11"/>
      <color indexed="8"/>
      <name val="Aptos Narrow"/>
      <family val="2"/>
    </font>
    <font>
      <sz val="11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1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workbookViewId="0"/>
  </sheetViews>
  <sheetFormatPr defaultRowHeight="14.4" x14ac:dyDescent="0.3"/>
  <cols>
    <col min="1" max="1" width="8.88671875" style="2"/>
    <col min="2" max="2" width="11.33203125" style="2" customWidth="1"/>
    <col min="3" max="3" width="3.77734375" style="2" customWidth="1"/>
    <col min="4" max="7" width="7.77734375" style="2" customWidth="1"/>
    <col min="8" max="8" width="3.77734375" style="2" customWidth="1"/>
    <col min="9" max="12" width="7.77734375" style="2" customWidth="1"/>
    <col min="13" max="13" width="3.77734375" style="2" customWidth="1"/>
    <col min="14" max="17" width="7.77734375" style="2" customWidth="1"/>
    <col min="18" max="18" width="3.77734375" style="2" customWidth="1"/>
    <col min="19" max="19" width="7.77734375" style="2" customWidth="1"/>
    <col min="20" max="20" width="3.77734375" style="2" customWidth="1"/>
    <col min="21" max="24" width="7.77734375" style="2" customWidth="1"/>
    <col min="25" max="25" width="3.77734375" style="2" customWidth="1"/>
    <col min="26" max="26" width="7.77734375" style="2" customWidth="1"/>
    <col min="27" max="16384" width="8.88671875" style="2"/>
  </cols>
  <sheetData>
    <row r="1" spans="1:28" x14ac:dyDescent="0.3">
      <c r="A1" s="1"/>
      <c r="B1" s="1"/>
      <c r="C1" s="1"/>
      <c r="D1" s="11" t="s">
        <v>8</v>
      </c>
      <c r="E1" s="11"/>
      <c r="F1" s="11"/>
      <c r="G1" s="11"/>
      <c r="H1" s="1"/>
      <c r="I1" s="11" t="s">
        <v>9</v>
      </c>
      <c r="J1" s="11"/>
      <c r="K1" s="11"/>
      <c r="L1" s="11"/>
      <c r="M1" s="1"/>
      <c r="N1" s="11" t="s">
        <v>10</v>
      </c>
      <c r="O1" s="11"/>
      <c r="P1" s="11"/>
      <c r="Q1" s="11"/>
      <c r="R1" s="3"/>
      <c r="S1" s="1" t="s">
        <v>3</v>
      </c>
      <c r="T1" s="1"/>
      <c r="U1" s="11" t="s">
        <v>11</v>
      </c>
      <c r="V1" s="11"/>
      <c r="W1" s="11"/>
      <c r="X1" s="11"/>
      <c r="Y1" s="3"/>
      <c r="Z1" s="1" t="s">
        <v>12</v>
      </c>
      <c r="AA1" s="1"/>
    </row>
    <row r="2" spans="1:28" x14ac:dyDescent="0.3">
      <c r="A2" s="1" t="s">
        <v>0</v>
      </c>
      <c r="B2" s="1" t="s">
        <v>2</v>
      </c>
      <c r="C2" s="1"/>
      <c r="D2" s="1" t="s">
        <v>5</v>
      </c>
      <c r="E2" s="1" t="s">
        <v>6</v>
      </c>
      <c r="F2" s="1" t="s">
        <v>7</v>
      </c>
      <c r="G2" s="1" t="s">
        <v>4</v>
      </c>
      <c r="H2" s="1"/>
      <c r="I2" s="1" t="s">
        <v>5</v>
      </c>
      <c r="J2" s="1" t="s">
        <v>6</v>
      </c>
      <c r="K2" s="1" t="s">
        <v>7</v>
      </c>
      <c r="L2" s="10" t="s">
        <v>4</v>
      </c>
      <c r="M2" s="1"/>
      <c r="N2" s="1" t="s">
        <v>5</v>
      </c>
      <c r="O2" s="1" t="s">
        <v>6</v>
      </c>
      <c r="P2" s="1" t="s">
        <v>7</v>
      </c>
      <c r="Q2" s="1" t="s">
        <v>4</v>
      </c>
      <c r="R2" s="1"/>
      <c r="S2" s="1"/>
      <c r="T2" s="1"/>
      <c r="U2" s="1" t="s">
        <v>5</v>
      </c>
      <c r="V2" s="1" t="s">
        <v>6</v>
      </c>
      <c r="W2" s="1" t="s">
        <v>7</v>
      </c>
      <c r="X2" s="1" t="s">
        <v>4</v>
      </c>
      <c r="Y2" s="1"/>
      <c r="Z2" s="1"/>
      <c r="AA2" s="1"/>
    </row>
    <row r="3" spans="1:28" x14ac:dyDescent="0.3">
      <c r="A3" s="2">
        <v>63969</v>
      </c>
      <c r="B3" s="7">
        <v>2</v>
      </c>
      <c r="C3" s="4"/>
      <c r="D3" s="6"/>
      <c r="E3" s="6"/>
      <c r="F3" s="6"/>
      <c r="G3" s="9"/>
      <c r="H3" s="6"/>
      <c r="I3" s="6">
        <v>10</v>
      </c>
      <c r="J3" s="6">
        <v>2</v>
      </c>
      <c r="K3" s="6">
        <v>7.5</v>
      </c>
      <c r="L3" s="9">
        <f>ROUND(I3*(10/12)-J3*((10/12)/3)+K3,2)</f>
        <v>15.28</v>
      </c>
      <c r="M3" s="6"/>
      <c r="N3" s="6">
        <v>14</v>
      </c>
      <c r="O3" s="6">
        <v>1</v>
      </c>
      <c r="P3" s="6">
        <v>7.5</v>
      </c>
      <c r="Q3" s="9">
        <f>ROUND(N3*(10/16)-O3*((10/16)/3)+P3,2)</f>
        <v>16.04</v>
      </c>
      <c r="R3" s="6"/>
      <c r="S3" s="9">
        <f>ROUND(Q3,2)</f>
        <v>16.04</v>
      </c>
      <c r="T3" s="6"/>
      <c r="U3" s="6"/>
      <c r="V3" s="6"/>
      <c r="W3" s="6"/>
      <c r="X3" s="6"/>
      <c r="Y3" s="6"/>
      <c r="Z3" s="6"/>
      <c r="AA3" s="6"/>
      <c r="AB3" s="6"/>
    </row>
    <row r="4" spans="1:28" x14ac:dyDescent="0.3">
      <c r="A4" s="2">
        <v>54594</v>
      </c>
      <c r="B4" s="8" t="s">
        <v>1</v>
      </c>
      <c r="C4" s="4"/>
      <c r="D4" s="6"/>
      <c r="E4" s="6"/>
      <c r="F4" s="6"/>
      <c r="G4" s="9"/>
      <c r="H4" s="6"/>
      <c r="I4" s="6"/>
      <c r="J4" s="6"/>
      <c r="K4" s="6"/>
      <c r="L4" s="9"/>
      <c r="M4" s="6"/>
      <c r="N4" s="6"/>
      <c r="O4" s="6"/>
      <c r="P4" s="6"/>
      <c r="Q4" s="9"/>
      <c r="R4" s="6"/>
      <c r="S4" s="9"/>
      <c r="T4" s="6"/>
      <c r="U4" s="6"/>
      <c r="V4" s="6"/>
      <c r="W4" s="6"/>
      <c r="X4" s="6"/>
      <c r="Y4" s="6"/>
      <c r="Z4" s="6"/>
      <c r="AA4" s="6"/>
      <c r="AB4" s="6"/>
    </row>
    <row r="5" spans="1:28" x14ac:dyDescent="0.3">
      <c r="A5" s="2">
        <v>63966</v>
      </c>
      <c r="B5" s="7">
        <v>1</v>
      </c>
      <c r="C5" s="4"/>
      <c r="D5" s="6">
        <v>6</v>
      </c>
      <c r="E5" s="6">
        <v>4</v>
      </c>
      <c r="F5" s="6">
        <v>5</v>
      </c>
      <c r="G5" s="9">
        <f>ROUND(D5*(10/12)-E5*((10/12)/3)+F5,2)</f>
        <v>8.89</v>
      </c>
      <c r="H5" s="6"/>
      <c r="I5" s="6">
        <v>12</v>
      </c>
      <c r="J5" s="6">
        <v>0</v>
      </c>
      <c r="K5" s="6">
        <v>2.5</v>
      </c>
      <c r="L5" s="9">
        <f t="shared" ref="L5:L46" si="0">ROUND(I5*(10/12)-J5*((10/12)/3)+K5,2)</f>
        <v>12.5</v>
      </c>
      <c r="M5" s="6"/>
      <c r="N5" s="6"/>
      <c r="O5" s="6"/>
      <c r="P5" s="6"/>
      <c r="Q5" s="9"/>
      <c r="R5" s="6"/>
      <c r="S5" s="9">
        <f t="shared" ref="S5:S45" si="1">ROUND((1/2)*G5+(1/2)*L5,2)</f>
        <v>10.7</v>
      </c>
      <c r="T5" s="6"/>
      <c r="U5" s="6"/>
      <c r="V5" s="6"/>
      <c r="W5" s="6"/>
      <c r="X5" s="6"/>
      <c r="Y5" s="6"/>
      <c r="Z5" s="6"/>
      <c r="AA5" s="6"/>
      <c r="AB5" s="6"/>
    </row>
    <row r="6" spans="1:28" x14ac:dyDescent="0.3">
      <c r="A6" s="2">
        <v>63962</v>
      </c>
      <c r="B6" s="7">
        <v>2</v>
      </c>
      <c r="C6" s="4"/>
      <c r="D6" s="6"/>
      <c r="E6" s="6"/>
      <c r="F6" s="6"/>
      <c r="G6" s="9"/>
      <c r="H6" s="6"/>
      <c r="I6" s="6">
        <v>7</v>
      </c>
      <c r="J6" s="6">
        <v>4</v>
      </c>
      <c r="K6" s="6">
        <v>3.5</v>
      </c>
      <c r="L6" s="9">
        <f t="shared" si="0"/>
        <v>8.2200000000000006</v>
      </c>
      <c r="M6" s="6"/>
      <c r="N6" s="6">
        <v>11</v>
      </c>
      <c r="O6" s="6">
        <v>3</v>
      </c>
      <c r="P6" s="6">
        <v>1.5</v>
      </c>
      <c r="Q6" s="9">
        <f>ROUND(N6*(10/16)-O6*((10/16)/3)+P6,2)</f>
        <v>7.75</v>
      </c>
      <c r="R6" s="6"/>
      <c r="S6" s="9">
        <f>ROUND((4/10)*L6+(6/10)*Q6,2)</f>
        <v>7.94</v>
      </c>
      <c r="T6" s="6"/>
      <c r="U6" s="6">
        <v>10</v>
      </c>
      <c r="V6" s="6">
        <v>5</v>
      </c>
      <c r="W6" s="6">
        <v>1.5</v>
      </c>
      <c r="X6" s="9">
        <f>ROUND(U6*(10/16)-V6*((10/16)/3)+W6,2)</f>
        <v>6.71</v>
      </c>
      <c r="Y6" s="6"/>
      <c r="Z6" s="9">
        <f>ROUND((4/10)*L6+(6/10)*X6,2)</f>
        <v>7.31</v>
      </c>
      <c r="AA6" s="6"/>
      <c r="AB6" s="6"/>
    </row>
    <row r="7" spans="1:28" x14ac:dyDescent="0.3">
      <c r="A7" s="2">
        <v>57706</v>
      </c>
      <c r="B7" s="8">
        <v>3</v>
      </c>
      <c r="C7" s="4"/>
      <c r="D7" s="6"/>
      <c r="E7" s="6"/>
      <c r="F7" s="6"/>
      <c r="G7" s="9"/>
      <c r="H7" s="6"/>
      <c r="I7" s="6"/>
      <c r="J7" s="6"/>
      <c r="K7" s="6"/>
      <c r="L7" s="9"/>
      <c r="M7" s="6"/>
      <c r="N7" s="6">
        <v>8</v>
      </c>
      <c r="O7" s="6">
        <v>6</v>
      </c>
      <c r="P7" s="6">
        <v>1.5</v>
      </c>
      <c r="Q7" s="9">
        <f t="shared" ref="Q7:Q46" si="2">ROUND(N7*(10/16)-O7*((10/16)/3)+P7,2)</f>
        <v>5.25</v>
      </c>
      <c r="R7" s="6"/>
      <c r="S7" s="9">
        <f>ROUND(Q7,2)</f>
        <v>5.25</v>
      </c>
      <c r="T7" s="6"/>
      <c r="U7" s="6">
        <v>10</v>
      </c>
      <c r="V7" s="6">
        <v>5</v>
      </c>
      <c r="W7" s="6">
        <v>1.5</v>
      </c>
      <c r="X7" s="9">
        <f t="shared" ref="X7:X31" si="3">ROUND(U7*(10/16)-V7*((10/16)/3)+W7,2)</f>
        <v>6.71</v>
      </c>
      <c r="Y7" s="6"/>
      <c r="Z7" s="9">
        <f>ROUND(X7,2)</f>
        <v>6.71</v>
      </c>
      <c r="AA7" s="6"/>
      <c r="AB7" s="6"/>
    </row>
    <row r="8" spans="1:28" x14ac:dyDescent="0.3">
      <c r="A8" s="2">
        <v>66768</v>
      </c>
      <c r="B8" s="7">
        <v>2</v>
      </c>
      <c r="C8" s="5"/>
      <c r="D8" s="6">
        <v>7</v>
      </c>
      <c r="E8" s="6">
        <v>5</v>
      </c>
      <c r="F8" s="6">
        <v>7</v>
      </c>
      <c r="G8" s="9">
        <f t="shared" ref="G8:G45" si="4">ROUND(D8*(10/12)-E8*((10/12)/3)+F8,2)</f>
        <v>11.44</v>
      </c>
      <c r="H8" s="6"/>
      <c r="I8" s="6"/>
      <c r="J8" s="6"/>
      <c r="K8" s="6"/>
      <c r="L8" s="9"/>
      <c r="M8" s="6"/>
      <c r="N8" s="6">
        <v>11</v>
      </c>
      <c r="O8" s="6">
        <v>1</v>
      </c>
      <c r="P8" s="6">
        <v>6</v>
      </c>
      <c r="Q8" s="9">
        <f t="shared" si="2"/>
        <v>12.67</v>
      </c>
      <c r="R8" s="6"/>
      <c r="S8" s="9">
        <f>ROUND(Q8,2)</f>
        <v>12.67</v>
      </c>
      <c r="T8" s="6"/>
      <c r="U8" s="6">
        <v>13</v>
      </c>
      <c r="V8" s="6">
        <v>2</v>
      </c>
      <c r="W8" s="6">
        <v>6.5</v>
      </c>
      <c r="X8" s="9">
        <f t="shared" si="3"/>
        <v>14.21</v>
      </c>
      <c r="Y8" s="6"/>
      <c r="Z8" s="9">
        <f>ROUND(X8,2)</f>
        <v>14.21</v>
      </c>
      <c r="AA8" s="6"/>
      <c r="AB8" s="6"/>
    </row>
    <row r="9" spans="1:28" x14ac:dyDescent="0.3">
      <c r="A9" s="2">
        <v>63948</v>
      </c>
      <c r="B9" s="7">
        <v>2</v>
      </c>
      <c r="C9" s="4"/>
      <c r="D9" s="6"/>
      <c r="E9" s="6"/>
      <c r="F9" s="6"/>
      <c r="G9" s="9"/>
      <c r="H9" s="6"/>
      <c r="I9" s="6">
        <v>11</v>
      </c>
      <c r="J9" s="6">
        <v>0</v>
      </c>
      <c r="K9" s="6">
        <v>7.5</v>
      </c>
      <c r="L9" s="9">
        <f t="shared" si="0"/>
        <v>16.670000000000002</v>
      </c>
      <c r="M9" s="6"/>
      <c r="N9" s="6">
        <v>13</v>
      </c>
      <c r="O9" s="6">
        <v>1</v>
      </c>
      <c r="P9" s="6">
        <v>5</v>
      </c>
      <c r="Q9" s="9">
        <f t="shared" si="2"/>
        <v>12.92</v>
      </c>
      <c r="R9" s="6"/>
      <c r="S9" s="9">
        <f>ROUND((4/10)*L9+(6/10)*Q9,2)</f>
        <v>14.42</v>
      </c>
      <c r="T9" s="6"/>
      <c r="U9" s="6"/>
      <c r="V9" s="6"/>
      <c r="W9" s="6"/>
      <c r="X9" s="9"/>
      <c r="Y9" s="6"/>
      <c r="Z9" s="9"/>
      <c r="AA9" s="6"/>
      <c r="AB9" s="6"/>
    </row>
    <row r="10" spans="1:28" x14ac:dyDescent="0.3">
      <c r="A10" s="2">
        <v>66770</v>
      </c>
      <c r="B10" s="7">
        <v>2</v>
      </c>
      <c r="C10" s="4"/>
      <c r="D10" s="6"/>
      <c r="E10" s="6"/>
      <c r="F10" s="6"/>
      <c r="G10" s="9"/>
      <c r="H10" s="6"/>
      <c r="I10" s="6">
        <v>8</v>
      </c>
      <c r="J10" s="6">
        <v>2</v>
      </c>
      <c r="K10" s="6">
        <v>3</v>
      </c>
      <c r="L10" s="9">
        <f t="shared" si="0"/>
        <v>9.11</v>
      </c>
      <c r="M10" s="6"/>
      <c r="N10" s="6">
        <v>10</v>
      </c>
      <c r="O10" s="6">
        <v>2</v>
      </c>
      <c r="P10" s="6">
        <v>2</v>
      </c>
      <c r="Q10" s="9">
        <f t="shared" si="2"/>
        <v>7.83</v>
      </c>
      <c r="R10" s="6"/>
      <c r="S10" s="9">
        <f>ROUND((4/10)*L10+(6/10)*Q10,2)</f>
        <v>8.34</v>
      </c>
      <c r="T10" s="6"/>
      <c r="U10" s="6">
        <v>14</v>
      </c>
      <c r="V10" s="6">
        <v>1</v>
      </c>
      <c r="W10" s="6">
        <v>2</v>
      </c>
      <c r="X10" s="9">
        <f t="shared" si="3"/>
        <v>10.54</v>
      </c>
      <c r="Y10" s="6"/>
      <c r="Z10" s="9">
        <f>ROUND(X10,2)</f>
        <v>10.54</v>
      </c>
      <c r="AA10" s="6"/>
      <c r="AB10" s="6"/>
    </row>
    <row r="11" spans="1:28" x14ac:dyDescent="0.3">
      <c r="A11" s="2">
        <v>61885</v>
      </c>
      <c r="B11" s="7">
        <v>1</v>
      </c>
      <c r="C11" s="4"/>
      <c r="D11" s="6">
        <v>6</v>
      </c>
      <c r="E11" s="6">
        <v>6</v>
      </c>
      <c r="F11" s="6">
        <v>5.5</v>
      </c>
      <c r="G11" s="9">
        <f t="shared" si="4"/>
        <v>8.83</v>
      </c>
      <c r="H11" s="6"/>
      <c r="I11" s="6">
        <v>8</v>
      </c>
      <c r="J11" s="6">
        <v>1</v>
      </c>
      <c r="K11" s="6">
        <v>8</v>
      </c>
      <c r="L11" s="9">
        <f t="shared" si="0"/>
        <v>14.39</v>
      </c>
      <c r="M11" s="6"/>
      <c r="N11" s="6"/>
      <c r="O11" s="6"/>
      <c r="P11" s="6"/>
      <c r="Q11" s="9"/>
      <c r="R11" s="6"/>
      <c r="S11" s="9">
        <f t="shared" si="1"/>
        <v>11.61</v>
      </c>
      <c r="T11" s="6"/>
      <c r="U11" s="6"/>
      <c r="V11" s="6"/>
      <c r="W11" s="6"/>
      <c r="X11" s="9"/>
      <c r="Y11" s="6"/>
      <c r="Z11" s="9"/>
      <c r="AA11" s="6"/>
      <c r="AB11" s="6"/>
    </row>
    <row r="12" spans="1:28" x14ac:dyDescent="0.3">
      <c r="A12" s="2">
        <v>66682</v>
      </c>
      <c r="B12" s="8">
        <v>1</v>
      </c>
      <c r="C12" s="4"/>
      <c r="D12" s="6">
        <v>8</v>
      </c>
      <c r="E12" s="6">
        <v>2</v>
      </c>
      <c r="F12" s="6">
        <v>5.5</v>
      </c>
      <c r="G12" s="9">
        <f t="shared" si="4"/>
        <v>11.61</v>
      </c>
      <c r="H12" s="6"/>
      <c r="I12" s="6">
        <v>7</v>
      </c>
      <c r="J12" s="6">
        <v>3</v>
      </c>
      <c r="K12" s="6">
        <v>5</v>
      </c>
      <c r="L12" s="9">
        <f t="shared" si="0"/>
        <v>10</v>
      </c>
      <c r="M12" s="6"/>
      <c r="N12" s="6"/>
      <c r="O12" s="6"/>
      <c r="P12" s="6"/>
      <c r="Q12" s="9"/>
      <c r="R12" s="6"/>
      <c r="S12" s="9">
        <f t="shared" si="1"/>
        <v>10.81</v>
      </c>
      <c r="T12" s="6"/>
      <c r="U12" s="6"/>
      <c r="V12" s="6"/>
      <c r="W12" s="6"/>
      <c r="X12" s="9"/>
      <c r="Y12" s="6"/>
      <c r="Z12" s="9"/>
      <c r="AA12" s="6"/>
      <c r="AB12" s="6"/>
    </row>
    <row r="13" spans="1:28" x14ac:dyDescent="0.3">
      <c r="A13" s="2">
        <v>63947</v>
      </c>
      <c r="B13" s="7">
        <v>2</v>
      </c>
      <c r="C13" s="4"/>
      <c r="D13" s="6"/>
      <c r="E13" s="6"/>
      <c r="F13" s="6"/>
      <c r="G13" s="9"/>
      <c r="H13" s="6"/>
      <c r="I13" s="6">
        <v>10</v>
      </c>
      <c r="J13" s="6">
        <v>1</v>
      </c>
      <c r="K13" s="6">
        <v>2</v>
      </c>
      <c r="L13" s="9">
        <f t="shared" si="0"/>
        <v>10.06</v>
      </c>
      <c r="M13" s="6"/>
      <c r="N13" s="6">
        <v>12</v>
      </c>
      <c r="O13" s="6">
        <v>3</v>
      </c>
      <c r="P13" s="6">
        <v>3.5</v>
      </c>
      <c r="Q13" s="9">
        <f t="shared" si="2"/>
        <v>10.38</v>
      </c>
      <c r="R13" s="6"/>
      <c r="S13" s="9">
        <f>ROUND(Q13,2)</f>
        <v>10.38</v>
      </c>
      <c r="T13" s="6"/>
      <c r="U13" s="6"/>
      <c r="V13" s="6"/>
      <c r="W13" s="6"/>
      <c r="X13" s="9"/>
      <c r="Y13" s="6"/>
      <c r="Z13" s="9"/>
      <c r="AA13" s="6"/>
      <c r="AB13" s="6"/>
    </row>
    <row r="14" spans="1:28" x14ac:dyDescent="0.3">
      <c r="A14" s="2">
        <v>59084</v>
      </c>
      <c r="B14" s="8"/>
      <c r="C14" s="4"/>
      <c r="D14" s="6"/>
      <c r="E14" s="6"/>
      <c r="F14" s="6"/>
      <c r="G14" s="9"/>
      <c r="H14" s="6"/>
      <c r="I14" s="6"/>
      <c r="J14" s="6"/>
      <c r="K14" s="6"/>
      <c r="L14" s="9"/>
      <c r="M14" s="6"/>
      <c r="N14" s="6"/>
      <c r="O14" s="6"/>
      <c r="P14" s="6"/>
      <c r="Q14" s="9"/>
      <c r="R14" s="6"/>
      <c r="S14" s="9"/>
      <c r="T14" s="6"/>
      <c r="U14" s="6"/>
      <c r="V14" s="6"/>
      <c r="W14" s="6"/>
      <c r="X14" s="9"/>
      <c r="Y14" s="6"/>
      <c r="Z14" s="9"/>
      <c r="AA14" s="6"/>
      <c r="AB14" s="6"/>
    </row>
    <row r="15" spans="1:28" x14ac:dyDescent="0.3">
      <c r="A15" s="2">
        <v>63960</v>
      </c>
      <c r="B15" s="7">
        <v>1</v>
      </c>
      <c r="C15" s="4"/>
      <c r="D15" s="6">
        <v>7</v>
      </c>
      <c r="E15" s="6">
        <v>5</v>
      </c>
      <c r="F15" s="6">
        <v>9</v>
      </c>
      <c r="G15" s="9">
        <f t="shared" si="4"/>
        <v>13.44</v>
      </c>
      <c r="H15" s="6"/>
      <c r="I15" s="6">
        <v>8</v>
      </c>
      <c r="J15" s="6">
        <v>4</v>
      </c>
      <c r="K15" s="6">
        <v>8.5</v>
      </c>
      <c r="L15" s="9">
        <f t="shared" si="0"/>
        <v>14.06</v>
      </c>
      <c r="M15" s="6"/>
      <c r="N15" s="6"/>
      <c r="O15" s="6"/>
      <c r="P15" s="6"/>
      <c r="Q15" s="9"/>
      <c r="R15" s="6"/>
      <c r="S15" s="9">
        <f t="shared" si="1"/>
        <v>13.75</v>
      </c>
      <c r="T15" s="6"/>
      <c r="U15" s="6"/>
      <c r="V15" s="6"/>
      <c r="W15" s="6"/>
      <c r="X15" s="9"/>
      <c r="Y15" s="6"/>
      <c r="Z15" s="9"/>
      <c r="AA15" s="6"/>
      <c r="AB15" s="6"/>
    </row>
    <row r="16" spans="1:28" x14ac:dyDescent="0.3">
      <c r="A16" s="2">
        <v>66981</v>
      </c>
      <c r="B16" s="7">
        <v>1</v>
      </c>
      <c r="C16" s="4"/>
      <c r="D16" s="6">
        <v>9</v>
      </c>
      <c r="E16" s="6">
        <v>2</v>
      </c>
      <c r="F16" s="6">
        <v>6.5</v>
      </c>
      <c r="G16" s="9">
        <f t="shared" si="4"/>
        <v>13.44</v>
      </c>
      <c r="H16" s="6"/>
      <c r="I16" s="6">
        <v>9</v>
      </c>
      <c r="J16" s="6">
        <v>2</v>
      </c>
      <c r="K16" s="6">
        <v>7</v>
      </c>
      <c r="L16" s="9">
        <f t="shared" si="0"/>
        <v>13.94</v>
      </c>
      <c r="M16" s="6"/>
      <c r="N16" s="6"/>
      <c r="O16" s="6"/>
      <c r="P16" s="6"/>
      <c r="Q16" s="9"/>
      <c r="R16" s="6"/>
      <c r="S16" s="9">
        <f t="shared" si="1"/>
        <v>13.69</v>
      </c>
      <c r="T16" s="6"/>
      <c r="U16" s="6"/>
      <c r="V16" s="6"/>
      <c r="W16" s="6"/>
      <c r="X16" s="9"/>
      <c r="Y16" s="6"/>
      <c r="Z16" s="9"/>
      <c r="AA16" s="6"/>
      <c r="AB16" s="6"/>
    </row>
    <row r="17" spans="1:28" x14ac:dyDescent="0.3">
      <c r="A17" s="2">
        <v>63994</v>
      </c>
      <c r="B17" s="7">
        <v>2</v>
      </c>
      <c r="C17" s="4"/>
      <c r="D17" s="6"/>
      <c r="E17" s="6"/>
      <c r="F17" s="6"/>
      <c r="G17" s="9"/>
      <c r="H17" s="6"/>
      <c r="I17" s="6">
        <v>10</v>
      </c>
      <c r="J17" s="6">
        <v>2</v>
      </c>
      <c r="K17" s="6">
        <v>1</v>
      </c>
      <c r="L17" s="9">
        <f t="shared" si="0"/>
        <v>8.7799999999999994</v>
      </c>
      <c r="M17" s="6"/>
      <c r="N17" s="6">
        <v>10</v>
      </c>
      <c r="O17" s="6">
        <v>6</v>
      </c>
      <c r="P17" s="6">
        <v>2</v>
      </c>
      <c r="Q17" s="9">
        <f t="shared" si="2"/>
        <v>7</v>
      </c>
      <c r="R17" s="6"/>
      <c r="S17" s="9">
        <f>ROUND((4/10)*L17+(6/10)*Q17,2)</f>
        <v>7.71</v>
      </c>
      <c r="T17" s="6"/>
      <c r="U17" s="6">
        <v>13</v>
      </c>
      <c r="V17" s="6">
        <v>3</v>
      </c>
      <c r="W17" s="6">
        <v>8</v>
      </c>
      <c r="X17" s="9">
        <f t="shared" si="3"/>
        <v>15.5</v>
      </c>
      <c r="Y17" s="6"/>
      <c r="Z17" s="9">
        <f>ROUND(X17,2)</f>
        <v>15.5</v>
      </c>
      <c r="AA17" s="6"/>
      <c r="AB17" s="6"/>
    </row>
    <row r="18" spans="1:28" x14ac:dyDescent="0.3">
      <c r="A18" s="2">
        <v>62060</v>
      </c>
      <c r="B18" s="7">
        <v>1</v>
      </c>
      <c r="C18" s="4"/>
      <c r="D18" s="6">
        <v>8</v>
      </c>
      <c r="E18" s="6">
        <v>3</v>
      </c>
      <c r="F18" s="6">
        <v>9</v>
      </c>
      <c r="G18" s="9">
        <f t="shared" si="4"/>
        <v>14.83</v>
      </c>
      <c r="H18" s="6"/>
      <c r="I18" s="6">
        <v>10</v>
      </c>
      <c r="J18" s="6">
        <v>2</v>
      </c>
      <c r="K18" s="6">
        <v>7.5</v>
      </c>
      <c r="L18" s="9">
        <f t="shared" si="0"/>
        <v>15.28</v>
      </c>
      <c r="M18" s="6"/>
      <c r="N18" s="6"/>
      <c r="O18" s="6"/>
      <c r="P18" s="6"/>
      <c r="Q18" s="9"/>
      <c r="R18" s="6"/>
      <c r="S18" s="9">
        <f t="shared" si="1"/>
        <v>15.06</v>
      </c>
      <c r="T18" s="6"/>
      <c r="U18" s="6"/>
      <c r="V18" s="6"/>
      <c r="W18" s="6"/>
      <c r="X18" s="9"/>
      <c r="Y18" s="6"/>
      <c r="Z18" s="9"/>
      <c r="AA18" s="6"/>
      <c r="AB18" s="6"/>
    </row>
    <row r="19" spans="1:28" x14ac:dyDescent="0.3">
      <c r="A19" s="2">
        <v>66684</v>
      </c>
      <c r="B19" s="7">
        <v>1</v>
      </c>
      <c r="C19" s="4"/>
      <c r="D19" s="6">
        <v>8</v>
      </c>
      <c r="E19" s="6">
        <v>4</v>
      </c>
      <c r="F19" s="6">
        <v>7</v>
      </c>
      <c r="G19" s="9">
        <f t="shared" si="4"/>
        <v>12.56</v>
      </c>
      <c r="H19" s="6"/>
      <c r="I19" s="6">
        <v>10</v>
      </c>
      <c r="J19" s="6">
        <v>2</v>
      </c>
      <c r="K19" s="6">
        <v>7</v>
      </c>
      <c r="L19" s="9">
        <f t="shared" si="0"/>
        <v>14.78</v>
      </c>
      <c r="M19" s="6"/>
      <c r="N19" s="6"/>
      <c r="O19" s="6"/>
      <c r="P19" s="6"/>
      <c r="Q19" s="9"/>
      <c r="R19" s="6"/>
      <c r="S19" s="9">
        <f t="shared" si="1"/>
        <v>13.67</v>
      </c>
      <c r="T19" s="6"/>
      <c r="U19" s="6"/>
      <c r="V19" s="6"/>
      <c r="W19" s="6"/>
      <c r="X19" s="9"/>
      <c r="Y19" s="6"/>
      <c r="Z19" s="9"/>
      <c r="AA19" s="6"/>
      <c r="AB19" s="6"/>
    </row>
    <row r="20" spans="1:28" x14ac:dyDescent="0.3">
      <c r="A20" s="2">
        <v>60086</v>
      </c>
      <c r="B20" s="7">
        <v>1</v>
      </c>
      <c r="C20" s="4"/>
      <c r="D20" s="6">
        <v>10</v>
      </c>
      <c r="E20" s="6">
        <v>2</v>
      </c>
      <c r="F20" s="6">
        <v>9</v>
      </c>
      <c r="G20" s="9">
        <f t="shared" si="4"/>
        <v>16.78</v>
      </c>
      <c r="H20" s="6"/>
      <c r="I20" s="6">
        <v>11</v>
      </c>
      <c r="J20" s="6">
        <v>1</v>
      </c>
      <c r="K20" s="6">
        <v>6</v>
      </c>
      <c r="L20" s="9">
        <f t="shared" si="0"/>
        <v>14.89</v>
      </c>
      <c r="M20" s="6"/>
      <c r="N20" s="6"/>
      <c r="O20" s="6"/>
      <c r="P20" s="6"/>
      <c r="Q20" s="9"/>
      <c r="R20" s="6"/>
      <c r="S20" s="9">
        <f t="shared" si="1"/>
        <v>15.84</v>
      </c>
      <c r="T20" s="6"/>
      <c r="U20" s="6"/>
      <c r="V20" s="6"/>
      <c r="W20" s="6"/>
      <c r="X20" s="9"/>
      <c r="Y20" s="6"/>
      <c r="Z20" s="9"/>
      <c r="AA20" s="6"/>
      <c r="AB20" s="6"/>
    </row>
    <row r="21" spans="1:28" x14ac:dyDescent="0.3">
      <c r="A21" s="2">
        <v>62161</v>
      </c>
      <c r="B21" s="7">
        <v>1</v>
      </c>
      <c r="C21" s="4"/>
      <c r="D21" s="6">
        <v>7</v>
      </c>
      <c r="E21" s="6">
        <v>4</v>
      </c>
      <c r="F21" s="6">
        <v>5.5</v>
      </c>
      <c r="G21" s="9">
        <f t="shared" si="4"/>
        <v>10.220000000000001</v>
      </c>
      <c r="H21" s="6"/>
      <c r="I21" s="6">
        <v>10</v>
      </c>
      <c r="J21" s="6">
        <v>1</v>
      </c>
      <c r="K21" s="6">
        <v>7</v>
      </c>
      <c r="L21" s="9">
        <f t="shared" si="0"/>
        <v>15.06</v>
      </c>
      <c r="M21" s="6"/>
      <c r="N21" s="6"/>
      <c r="O21" s="6"/>
      <c r="P21" s="6"/>
      <c r="Q21" s="9"/>
      <c r="R21" s="6"/>
      <c r="S21" s="9">
        <f t="shared" si="1"/>
        <v>12.64</v>
      </c>
      <c r="T21" s="6"/>
      <c r="U21" s="6"/>
      <c r="V21" s="6"/>
      <c r="W21" s="6"/>
      <c r="X21" s="9"/>
      <c r="Y21" s="6"/>
      <c r="Z21" s="9"/>
      <c r="AA21" s="6"/>
      <c r="AB21" s="6"/>
    </row>
    <row r="22" spans="1:28" x14ac:dyDescent="0.3">
      <c r="A22" s="2">
        <v>63529</v>
      </c>
      <c r="B22" s="7">
        <v>2</v>
      </c>
      <c r="C22" s="4"/>
      <c r="D22" s="6"/>
      <c r="E22" s="6"/>
      <c r="F22" s="6"/>
      <c r="G22" s="9"/>
      <c r="H22" s="6"/>
      <c r="I22" s="6">
        <v>8</v>
      </c>
      <c r="J22" s="6">
        <v>4</v>
      </c>
      <c r="K22" s="6">
        <v>1.5</v>
      </c>
      <c r="L22" s="9">
        <f t="shared" si="0"/>
        <v>7.06</v>
      </c>
      <c r="M22" s="6"/>
      <c r="N22" s="6">
        <v>9</v>
      </c>
      <c r="O22" s="6">
        <v>7</v>
      </c>
      <c r="P22" s="6">
        <v>3</v>
      </c>
      <c r="Q22" s="9">
        <f t="shared" si="2"/>
        <v>7.17</v>
      </c>
      <c r="R22" s="6"/>
      <c r="S22" s="9">
        <f>ROUND(Q22,2)</f>
        <v>7.17</v>
      </c>
      <c r="T22" s="6"/>
      <c r="U22" s="6">
        <v>11</v>
      </c>
      <c r="V22" s="6">
        <v>5</v>
      </c>
      <c r="W22" s="6">
        <v>2.5</v>
      </c>
      <c r="X22" s="9">
        <f t="shared" si="3"/>
        <v>8.33</v>
      </c>
      <c r="Y22" s="6"/>
      <c r="Z22" s="9">
        <f>ROUND(X22,2)</f>
        <v>8.33</v>
      </c>
      <c r="AA22" s="6"/>
      <c r="AB22" s="6"/>
    </row>
    <row r="23" spans="1:28" x14ac:dyDescent="0.3">
      <c r="A23" s="2">
        <v>65749</v>
      </c>
      <c r="B23" s="7">
        <v>2</v>
      </c>
      <c r="C23" s="4"/>
      <c r="D23" s="6"/>
      <c r="E23" s="6"/>
      <c r="F23" s="6"/>
      <c r="G23" s="9"/>
      <c r="H23" s="6"/>
      <c r="I23" s="6">
        <v>9</v>
      </c>
      <c r="J23" s="6">
        <v>0</v>
      </c>
      <c r="K23" s="6">
        <v>6</v>
      </c>
      <c r="L23" s="9">
        <f t="shared" si="0"/>
        <v>13.5</v>
      </c>
      <c r="M23" s="6"/>
      <c r="N23" s="6">
        <v>11</v>
      </c>
      <c r="O23" s="6">
        <v>3</v>
      </c>
      <c r="P23" s="6">
        <v>2.5</v>
      </c>
      <c r="Q23" s="9">
        <f t="shared" si="2"/>
        <v>8.75</v>
      </c>
      <c r="R23" s="6"/>
      <c r="S23" s="9">
        <f>ROUND((4/10)*L23+(6/10)*Q23,2)</f>
        <v>10.65</v>
      </c>
      <c r="T23" s="6"/>
      <c r="U23" s="6"/>
      <c r="V23" s="6"/>
      <c r="W23" s="6"/>
      <c r="X23" s="9"/>
      <c r="Y23" s="6"/>
      <c r="Z23" s="9"/>
      <c r="AA23" s="6"/>
      <c r="AB23" s="6"/>
    </row>
    <row r="24" spans="1:28" x14ac:dyDescent="0.3">
      <c r="A24" s="2">
        <v>63944</v>
      </c>
      <c r="B24" s="7">
        <v>2</v>
      </c>
      <c r="C24" s="4"/>
      <c r="D24" s="6"/>
      <c r="E24" s="6"/>
      <c r="F24" s="6"/>
      <c r="G24" s="9"/>
      <c r="H24" s="6"/>
      <c r="I24" s="6">
        <v>9</v>
      </c>
      <c r="J24" s="6">
        <v>3</v>
      </c>
      <c r="K24" s="6">
        <v>7</v>
      </c>
      <c r="L24" s="9">
        <f t="shared" si="0"/>
        <v>13.67</v>
      </c>
      <c r="M24" s="6"/>
      <c r="N24" s="6">
        <v>13</v>
      </c>
      <c r="O24" s="6">
        <v>3</v>
      </c>
      <c r="P24" s="6">
        <v>3.5</v>
      </c>
      <c r="Q24" s="9">
        <f t="shared" si="2"/>
        <v>11</v>
      </c>
      <c r="R24" s="6"/>
      <c r="S24" s="9">
        <f>ROUND((4/10)*L24+(6/10)*Q24,2)</f>
        <v>12.07</v>
      </c>
      <c r="T24" s="6"/>
      <c r="U24" s="6"/>
      <c r="V24" s="6"/>
      <c r="W24" s="6"/>
      <c r="X24" s="9"/>
      <c r="Y24" s="6"/>
      <c r="Z24" s="9"/>
      <c r="AA24" s="6"/>
      <c r="AB24" s="6"/>
    </row>
    <row r="25" spans="1:28" x14ac:dyDescent="0.3">
      <c r="A25" s="2">
        <v>66701</v>
      </c>
      <c r="B25" s="7">
        <v>2</v>
      </c>
      <c r="C25" s="4"/>
      <c r="D25" s="6">
        <v>6</v>
      </c>
      <c r="E25" s="6">
        <v>6</v>
      </c>
      <c r="F25" s="6">
        <v>7</v>
      </c>
      <c r="G25" s="9">
        <f t="shared" si="4"/>
        <v>10.33</v>
      </c>
      <c r="H25" s="6"/>
      <c r="I25" s="6"/>
      <c r="J25" s="6"/>
      <c r="K25" s="6"/>
      <c r="L25" s="9"/>
      <c r="M25" s="6"/>
      <c r="N25" s="6">
        <v>6</v>
      </c>
      <c r="O25" s="6">
        <v>7</v>
      </c>
      <c r="P25" s="6">
        <v>5</v>
      </c>
      <c r="Q25" s="9">
        <f t="shared" si="2"/>
        <v>7.29</v>
      </c>
      <c r="R25" s="6"/>
      <c r="S25" s="9">
        <f>ROUND((4/10)*G25+(6/10)*Q25,2)</f>
        <v>8.51</v>
      </c>
      <c r="T25" s="6"/>
      <c r="U25" s="6">
        <v>12</v>
      </c>
      <c r="V25" s="6">
        <v>2</v>
      </c>
      <c r="W25" s="6">
        <v>6</v>
      </c>
      <c r="X25" s="9">
        <f t="shared" si="3"/>
        <v>13.08</v>
      </c>
      <c r="Y25" s="6"/>
      <c r="Z25" s="9">
        <f>ROUND(X25,2)</f>
        <v>13.08</v>
      </c>
      <c r="AA25" s="6"/>
      <c r="AB25" s="6"/>
    </row>
    <row r="26" spans="1:28" x14ac:dyDescent="0.3">
      <c r="A26" s="2">
        <v>64291</v>
      </c>
      <c r="B26" s="7">
        <v>1</v>
      </c>
      <c r="C26" s="4"/>
      <c r="D26" s="6">
        <v>10</v>
      </c>
      <c r="E26" s="6">
        <v>2</v>
      </c>
      <c r="F26" s="6">
        <v>10</v>
      </c>
      <c r="G26" s="9">
        <f t="shared" si="4"/>
        <v>17.78</v>
      </c>
      <c r="H26" s="6"/>
      <c r="I26" s="6">
        <v>9</v>
      </c>
      <c r="J26" s="6">
        <v>3</v>
      </c>
      <c r="K26" s="6">
        <v>9</v>
      </c>
      <c r="L26" s="9">
        <f t="shared" si="0"/>
        <v>15.67</v>
      </c>
      <c r="M26" s="6"/>
      <c r="N26" s="6"/>
      <c r="O26" s="6"/>
      <c r="P26" s="6"/>
      <c r="Q26" s="9"/>
      <c r="R26" s="6"/>
      <c r="S26" s="9">
        <f t="shared" si="1"/>
        <v>16.73</v>
      </c>
      <c r="T26" s="6"/>
      <c r="U26" s="6"/>
      <c r="V26" s="6"/>
      <c r="W26" s="6"/>
      <c r="X26" s="9"/>
      <c r="Y26" s="6"/>
      <c r="Z26" s="9"/>
      <c r="AA26" s="6"/>
      <c r="AB26" s="6"/>
    </row>
    <row r="27" spans="1:28" x14ac:dyDescent="0.3">
      <c r="A27" s="2">
        <v>61848</v>
      </c>
      <c r="B27" s="7">
        <v>1</v>
      </c>
      <c r="C27" s="4"/>
      <c r="D27" s="6">
        <v>7</v>
      </c>
      <c r="E27" s="6">
        <v>5</v>
      </c>
      <c r="F27" s="6">
        <v>10</v>
      </c>
      <c r="G27" s="9">
        <f t="shared" si="4"/>
        <v>14.44</v>
      </c>
      <c r="H27" s="6"/>
      <c r="I27" s="6">
        <v>8</v>
      </c>
      <c r="J27" s="6">
        <v>3</v>
      </c>
      <c r="K27" s="6">
        <v>4.5</v>
      </c>
      <c r="L27" s="9">
        <f t="shared" si="0"/>
        <v>10.33</v>
      </c>
      <c r="M27" s="6"/>
      <c r="N27" s="6"/>
      <c r="O27" s="6"/>
      <c r="P27" s="6"/>
      <c r="Q27" s="9"/>
      <c r="R27" s="6"/>
      <c r="S27" s="9">
        <f t="shared" si="1"/>
        <v>12.39</v>
      </c>
      <c r="T27" s="6"/>
      <c r="U27" s="6">
        <v>12</v>
      </c>
      <c r="V27" s="6">
        <v>2</v>
      </c>
      <c r="W27" s="6">
        <v>2.5</v>
      </c>
      <c r="X27" s="9">
        <f t="shared" si="3"/>
        <v>9.58</v>
      </c>
      <c r="Y27" s="6"/>
      <c r="Z27" s="9">
        <f>ROUND(X27,2)</f>
        <v>9.58</v>
      </c>
      <c r="AA27" s="6"/>
      <c r="AB27" s="6"/>
    </row>
    <row r="28" spans="1:28" x14ac:dyDescent="0.3">
      <c r="A28" s="2">
        <v>61427</v>
      </c>
      <c r="B28" s="7">
        <v>1</v>
      </c>
      <c r="C28" s="4"/>
      <c r="D28" s="6"/>
      <c r="E28" s="6"/>
      <c r="F28" s="6"/>
      <c r="G28" s="9"/>
      <c r="H28" s="6"/>
      <c r="I28" s="6"/>
      <c r="J28" s="6"/>
      <c r="K28" s="6"/>
      <c r="L28" s="9"/>
      <c r="M28" s="6"/>
      <c r="N28" s="6"/>
      <c r="O28" s="6"/>
      <c r="P28" s="6"/>
      <c r="Q28" s="9"/>
      <c r="R28" s="6"/>
      <c r="S28" s="9"/>
      <c r="T28" s="6"/>
      <c r="U28" s="6">
        <v>9</v>
      </c>
      <c r="V28" s="6">
        <v>3</v>
      </c>
      <c r="W28" s="6">
        <v>4.5</v>
      </c>
      <c r="X28" s="9">
        <f t="shared" si="3"/>
        <v>9.5</v>
      </c>
      <c r="Y28" s="6"/>
      <c r="Z28" s="9">
        <f>ROUND(X28,2)</f>
        <v>9.5</v>
      </c>
      <c r="AA28" s="6"/>
      <c r="AB28" s="6"/>
    </row>
    <row r="29" spans="1:28" x14ac:dyDescent="0.3">
      <c r="A29" s="2">
        <v>63993</v>
      </c>
      <c r="B29" s="7">
        <v>2</v>
      </c>
      <c r="C29" s="4"/>
      <c r="D29" s="6"/>
      <c r="E29" s="6"/>
      <c r="F29" s="6"/>
      <c r="G29" s="9"/>
      <c r="H29" s="6"/>
      <c r="I29" s="6">
        <v>12</v>
      </c>
      <c r="J29" s="6">
        <v>0</v>
      </c>
      <c r="K29" s="6">
        <v>7</v>
      </c>
      <c r="L29" s="9">
        <f t="shared" si="0"/>
        <v>17</v>
      </c>
      <c r="M29" s="6"/>
      <c r="N29" s="6">
        <v>12</v>
      </c>
      <c r="O29" s="6">
        <v>3</v>
      </c>
      <c r="P29" s="6">
        <v>8</v>
      </c>
      <c r="Q29" s="9">
        <f t="shared" si="2"/>
        <v>14.88</v>
      </c>
      <c r="R29" s="6"/>
      <c r="S29" s="9">
        <f>ROUND((4/10)*L29+(6/10)*Q29,2)</f>
        <v>15.73</v>
      </c>
      <c r="T29" s="6"/>
      <c r="U29" s="6"/>
      <c r="V29" s="6"/>
      <c r="W29" s="6"/>
      <c r="X29" s="9"/>
      <c r="Y29" s="6"/>
      <c r="Z29" s="9"/>
      <c r="AA29" s="6"/>
      <c r="AB29" s="6"/>
    </row>
    <row r="30" spans="1:28" x14ac:dyDescent="0.3">
      <c r="A30" s="2">
        <v>57713</v>
      </c>
      <c r="B30" s="7">
        <v>2</v>
      </c>
      <c r="C30" s="4"/>
      <c r="D30" s="6"/>
      <c r="E30" s="6"/>
      <c r="F30" s="6"/>
      <c r="G30" s="9"/>
      <c r="H30" s="6"/>
      <c r="I30" s="6"/>
      <c r="J30" s="6"/>
      <c r="K30" s="6"/>
      <c r="L30" s="9"/>
      <c r="M30" s="6"/>
      <c r="N30" s="6"/>
      <c r="O30" s="6"/>
      <c r="P30" s="6"/>
      <c r="Q30" s="9"/>
      <c r="R30" s="6"/>
      <c r="S30" s="9"/>
      <c r="T30" s="6"/>
      <c r="U30" s="6"/>
      <c r="V30" s="6"/>
      <c r="W30" s="6"/>
      <c r="X30" s="9"/>
      <c r="Y30" s="6"/>
      <c r="Z30" s="9"/>
      <c r="AA30" s="6"/>
      <c r="AB30" s="6"/>
    </row>
    <row r="31" spans="1:28" x14ac:dyDescent="0.3">
      <c r="A31" s="2">
        <v>64221</v>
      </c>
      <c r="B31" s="7">
        <v>2</v>
      </c>
      <c r="C31" s="4"/>
      <c r="D31" s="6"/>
      <c r="E31" s="6"/>
      <c r="F31" s="6"/>
      <c r="G31" s="9"/>
      <c r="H31" s="6"/>
      <c r="I31" s="6">
        <v>7</v>
      </c>
      <c r="J31" s="6">
        <v>5</v>
      </c>
      <c r="K31" s="6">
        <v>5.5</v>
      </c>
      <c r="L31" s="9">
        <f t="shared" si="0"/>
        <v>9.94</v>
      </c>
      <c r="M31" s="6"/>
      <c r="N31" s="6">
        <v>10</v>
      </c>
      <c r="O31" s="6">
        <v>3</v>
      </c>
      <c r="P31" s="6">
        <v>4.5</v>
      </c>
      <c r="Q31" s="9">
        <f t="shared" si="2"/>
        <v>10.130000000000001</v>
      </c>
      <c r="R31" s="6"/>
      <c r="S31" s="9">
        <f>ROUND(Q31,2)</f>
        <v>10.130000000000001</v>
      </c>
      <c r="T31" s="6"/>
      <c r="U31" s="6">
        <v>12</v>
      </c>
      <c r="V31" s="6">
        <v>4</v>
      </c>
      <c r="W31" s="6">
        <v>5</v>
      </c>
      <c r="X31" s="9">
        <f t="shared" si="3"/>
        <v>11.67</v>
      </c>
      <c r="Y31" s="6"/>
      <c r="Z31" s="9">
        <f>ROUND(X31,2)</f>
        <v>11.67</v>
      </c>
      <c r="AA31" s="6"/>
      <c r="AB31" s="6"/>
    </row>
    <row r="32" spans="1:28" x14ac:dyDescent="0.3">
      <c r="A32" s="2">
        <v>63963</v>
      </c>
      <c r="B32" s="8">
        <v>2</v>
      </c>
      <c r="C32" s="4"/>
      <c r="D32" s="6"/>
      <c r="E32" s="6"/>
      <c r="F32" s="6"/>
      <c r="G32" s="9"/>
      <c r="H32" s="6"/>
      <c r="I32" s="6">
        <v>10</v>
      </c>
      <c r="J32" s="6">
        <v>0</v>
      </c>
      <c r="K32" s="6">
        <v>8</v>
      </c>
      <c r="L32" s="9">
        <f t="shared" si="0"/>
        <v>16.329999999999998</v>
      </c>
      <c r="M32" s="6"/>
      <c r="N32" s="6">
        <v>16</v>
      </c>
      <c r="O32" s="6">
        <v>0</v>
      </c>
      <c r="P32" s="6">
        <v>8</v>
      </c>
      <c r="Q32" s="9">
        <f t="shared" si="2"/>
        <v>18</v>
      </c>
      <c r="R32" s="6"/>
      <c r="S32" s="9">
        <f>ROUND(Q32,2)</f>
        <v>18</v>
      </c>
      <c r="T32" s="6"/>
      <c r="U32" s="6"/>
      <c r="V32" s="6"/>
      <c r="W32" s="6"/>
      <c r="X32" s="6"/>
      <c r="Y32" s="6"/>
      <c r="Z32" s="6"/>
      <c r="AA32" s="6"/>
      <c r="AB32" s="6"/>
    </row>
    <row r="33" spans="1:28" x14ac:dyDescent="0.3">
      <c r="A33" s="2">
        <v>60450</v>
      </c>
      <c r="B33" s="7">
        <v>3</v>
      </c>
      <c r="C33" s="4"/>
      <c r="D33" s="6"/>
      <c r="E33" s="6"/>
      <c r="F33" s="6"/>
      <c r="G33" s="9"/>
      <c r="H33" s="6"/>
      <c r="I33" s="6"/>
      <c r="J33" s="6"/>
      <c r="K33" s="6"/>
      <c r="L33" s="9"/>
      <c r="M33" s="6"/>
      <c r="N33" s="6">
        <v>11</v>
      </c>
      <c r="O33" s="6">
        <v>3</v>
      </c>
      <c r="P33" s="6">
        <v>10</v>
      </c>
      <c r="Q33" s="9">
        <f t="shared" si="2"/>
        <v>16.25</v>
      </c>
      <c r="R33" s="6"/>
      <c r="S33" s="9">
        <f>ROUND(Q33,2)</f>
        <v>16.25</v>
      </c>
      <c r="T33" s="6"/>
      <c r="U33" s="6"/>
      <c r="V33" s="6"/>
      <c r="W33" s="6"/>
      <c r="X33" s="6"/>
      <c r="Y33" s="6"/>
      <c r="Z33" s="6"/>
      <c r="AA33" s="6"/>
      <c r="AB33" s="6"/>
    </row>
    <row r="34" spans="1:28" x14ac:dyDescent="0.3">
      <c r="A34" s="2">
        <v>66731</v>
      </c>
      <c r="B34" s="7">
        <v>1</v>
      </c>
      <c r="C34" s="4"/>
      <c r="D34" s="6">
        <v>8</v>
      </c>
      <c r="E34" s="6">
        <v>3</v>
      </c>
      <c r="F34" s="6">
        <v>9</v>
      </c>
      <c r="G34" s="9">
        <f t="shared" si="4"/>
        <v>14.83</v>
      </c>
      <c r="H34" s="6"/>
      <c r="I34" s="6">
        <v>6</v>
      </c>
      <c r="J34" s="6">
        <v>6</v>
      </c>
      <c r="K34" s="6">
        <v>6.5</v>
      </c>
      <c r="L34" s="9">
        <f t="shared" si="0"/>
        <v>9.83</v>
      </c>
      <c r="M34" s="6"/>
      <c r="N34" s="6"/>
      <c r="O34" s="6"/>
      <c r="P34" s="6"/>
      <c r="Q34" s="9"/>
      <c r="R34" s="6"/>
      <c r="S34" s="9">
        <f t="shared" si="1"/>
        <v>12.33</v>
      </c>
      <c r="T34" s="6"/>
      <c r="U34" s="6"/>
      <c r="V34" s="6"/>
      <c r="W34" s="6"/>
      <c r="X34" s="6"/>
      <c r="Y34" s="6"/>
      <c r="Z34" s="6"/>
      <c r="AA34" s="6"/>
      <c r="AB34" s="6"/>
    </row>
    <row r="35" spans="1:28" x14ac:dyDescent="0.3">
      <c r="A35" s="2">
        <v>63946</v>
      </c>
      <c r="B35" s="7">
        <v>1</v>
      </c>
      <c r="C35" s="4"/>
      <c r="D35" s="6">
        <v>9</v>
      </c>
      <c r="E35" s="6">
        <v>3</v>
      </c>
      <c r="F35" s="6">
        <v>6</v>
      </c>
      <c r="G35" s="9">
        <f t="shared" si="4"/>
        <v>12.67</v>
      </c>
      <c r="H35" s="6"/>
      <c r="I35" s="6">
        <v>12</v>
      </c>
      <c r="J35" s="6">
        <v>0</v>
      </c>
      <c r="K35" s="6">
        <v>9</v>
      </c>
      <c r="L35" s="9">
        <f t="shared" si="0"/>
        <v>19</v>
      </c>
      <c r="M35" s="6"/>
      <c r="N35" s="6"/>
      <c r="O35" s="6"/>
      <c r="P35" s="6"/>
      <c r="Q35" s="9"/>
      <c r="R35" s="6"/>
      <c r="S35" s="9">
        <f t="shared" si="1"/>
        <v>15.84</v>
      </c>
      <c r="T35" s="6"/>
      <c r="U35" s="6"/>
      <c r="V35" s="6"/>
      <c r="W35" s="6"/>
      <c r="X35" s="6"/>
      <c r="Y35" s="6"/>
      <c r="Z35" s="6"/>
      <c r="AA35" s="6"/>
      <c r="AB35" s="6"/>
    </row>
    <row r="36" spans="1:28" x14ac:dyDescent="0.3">
      <c r="A36" s="2">
        <v>66387</v>
      </c>
      <c r="B36" s="7">
        <v>1</v>
      </c>
      <c r="C36" s="4"/>
      <c r="D36" s="6">
        <v>10</v>
      </c>
      <c r="E36" s="6">
        <v>2</v>
      </c>
      <c r="F36" s="6">
        <v>8</v>
      </c>
      <c r="G36" s="9">
        <f t="shared" si="4"/>
        <v>15.78</v>
      </c>
      <c r="H36" s="6"/>
      <c r="I36" s="6">
        <v>6</v>
      </c>
      <c r="J36" s="6">
        <v>6</v>
      </c>
      <c r="K36" s="6">
        <v>7</v>
      </c>
      <c r="L36" s="9">
        <f t="shared" si="0"/>
        <v>10.33</v>
      </c>
      <c r="M36" s="6"/>
      <c r="N36" s="6"/>
      <c r="O36" s="6"/>
      <c r="P36" s="6"/>
      <c r="Q36" s="9"/>
      <c r="R36" s="6"/>
      <c r="S36" s="9">
        <f t="shared" si="1"/>
        <v>13.06</v>
      </c>
      <c r="T36" s="6"/>
      <c r="U36" s="6"/>
      <c r="V36" s="6"/>
      <c r="W36" s="6"/>
      <c r="X36" s="6"/>
      <c r="Y36" s="6"/>
      <c r="Z36" s="6"/>
      <c r="AA36" s="6"/>
      <c r="AB36" s="6"/>
    </row>
    <row r="37" spans="1:28" x14ac:dyDescent="0.3">
      <c r="A37" s="2">
        <v>64223</v>
      </c>
      <c r="B37" s="8"/>
      <c r="C37" s="4"/>
      <c r="D37" s="6"/>
      <c r="E37" s="6"/>
      <c r="F37" s="6"/>
      <c r="G37" s="9"/>
      <c r="H37" s="6"/>
      <c r="I37" s="6"/>
      <c r="J37" s="6"/>
      <c r="K37" s="6"/>
      <c r="L37" s="9"/>
      <c r="M37" s="6"/>
      <c r="N37" s="6"/>
      <c r="O37" s="6"/>
      <c r="P37" s="6"/>
      <c r="Q37" s="9"/>
      <c r="R37" s="6"/>
      <c r="S37" s="9"/>
      <c r="T37" s="6"/>
      <c r="U37" s="6"/>
      <c r="V37" s="6"/>
      <c r="W37" s="6"/>
      <c r="X37" s="6"/>
      <c r="Y37" s="6"/>
      <c r="Z37" s="6"/>
      <c r="AA37" s="6"/>
      <c r="AB37" s="6"/>
    </row>
    <row r="38" spans="1:28" x14ac:dyDescent="0.3">
      <c r="A38" s="2">
        <v>66734</v>
      </c>
      <c r="B38" s="9">
        <v>2</v>
      </c>
      <c r="C38" s="4"/>
      <c r="D38" s="6"/>
      <c r="E38" s="6"/>
      <c r="F38" s="6"/>
      <c r="G38" s="9"/>
      <c r="H38" s="6"/>
      <c r="I38" s="6">
        <v>9</v>
      </c>
      <c r="J38" s="6">
        <v>3</v>
      </c>
      <c r="K38" s="6">
        <v>7.5</v>
      </c>
      <c r="L38" s="9">
        <f t="shared" si="0"/>
        <v>14.17</v>
      </c>
      <c r="M38" s="6"/>
      <c r="N38" s="6">
        <v>9</v>
      </c>
      <c r="O38" s="6">
        <v>5</v>
      </c>
      <c r="P38" s="6">
        <v>3.5</v>
      </c>
      <c r="Q38" s="9">
        <f t="shared" si="2"/>
        <v>8.08</v>
      </c>
      <c r="R38" s="6"/>
      <c r="S38" s="9">
        <f>ROUND((4/10)*L38+(6/10)*Q38,2)</f>
        <v>10.52</v>
      </c>
      <c r="T38" s="6"/>
      <c r="U38" s="6"/>
      <c r="V38" s="6"/>
      <c r="W38" s="6"/>
      <c r="X38" s="6"/>
      <c r="Y38" s="6"/>
      <c r="Z38" s="6"/>
      <c r="AA38" s="6"/>
      <c r="AB38" s="6"/>
    </row>
    <row r="39" spans="1:28" x14ac:dyDescent="0.3">
      <c r="A39" s="2">
        <v>66748</v>
      </c>
      <c r="B39" s="7">
        <v>1</v>
      </c>
      <c r="C39" s="4"/>
      <c r="D39" s="6">
        <v>8</v>
      </c>
      <c r="E39" s="6">
        <v>2</v>
      </c>
      <c r="F39" s="6">
        <v>3.5</v>
      </c>
      <c r="G39" s="9">
        <f t="shared" si="4"/>
        <v>9.61</v>
      </c>
      <c r="H39" s="6"/>
      <c r="I39" s="6">
        <v>6</v>
      </c>
      <c r="J39" s="6">
        <v>3</v>
      </c>
      <c r="K39" s="6">
        <v>5.5</v>
      </c>
      <c r="L39" s="9">
        <f t="shared" si="0"/>
        <v>9.67</v>
      </c>
      <c r="M39" s="6"/>
      <c r="N39" s="6"/>
      <c r="O39" s="6"/>
      <c r="P39" s="6"/>
      <c r="Q39" s="9"/>
      <c r="R39" s="6"/>
      <c r="S39" s="9">
        <f t="shared" si="1"/>
        <v>9.64</v>
      </c>
      <c r="T39" s="6"/>
      <c r="U39" s="6"/>
      <c r="V39" s="6"/>
      <c r="W39" s="6"/>
      <c r="X39" s="6"/>
      <c r="Y39" s="6"/>
      <c r="Z39" s="6"/>
      <c r="AA39" s="6"/>
      <c r="AB39" s="6"/>
    </row>
    <row r="40" spans="1:28" x14ac:dyDescent="0.3">
      <c r="A40" s="2">
        <v>63959</v>
      </c>
      <c r="B40" s="7">
        <v>3</v>
      </c>
      <c r="C40" s="4"/>
      <c r="D40" s="6"/>
      <c r="E40" s="6"/>
      <c r="F40" s="6"/>
      <c r="G40" s="9"/>
      <c r="H40" s="6"/>
      <c r="I40" s="6"/>
      <c r="J40" s="6"/>
      <c r="K40" s="6"/>
      <c r="L40" s="9"/>
      <c r="M40" s="6"/>
      <c r="N40" s="6">
        <v>11</v>
      </c>
      <c r="O40" s="6">
        <v>1</v>
      </c>
      <c r="P40" s="6">
        <v>3</v>
      </c>
      <c r="Q40" s="9">
        <f t="shared" si="2"/>
        <v>9.67</v>
      </c>
      <c r="R40" s="6"/>
      <c r="S40" s="9">
        <f>ROUND(Q40,2)</f>
        <v>9.67</v>
      </c>
      <c r="T40" s="6"/>
      <c r="U40" s="6"/>
      <c r="V40" s="6"/>
      <c r="W40" s="6"/>
      <c r="X40" s="6"/>
      <c r="Y40" s="6"/>
      <c r="Z40" s="6"/>
      <c r="AA40" s="6"/>
      <c r="AB40" s="6"/>
    </row>
    <row r="41" spans="1:28" x14ac:dyDescent="0.3">
      <c r="A41" s="2">
        <v>61879</v>
      </c>
      <c r="B41" s="7">
        <v>2</v>
      </c>
      <c r="C41" s="4"/>
      <c r="D41" s="6"/>
      <c r="E41" s="6"/>
      <c r="F41" s="6"/>
      <c r="G41" s="9"/>
      <c r="H41" s="6"/>
      <c r="I41" s="6">
        <v>8</v>
      </c>
      <c r="J41" s="6">
        <v>1</v>
      </c>
      <c r="K41" s="6">
        <v>6.5</v>
      </c>
      <c r="L41" s="9">
        <f t="shared" si="0"/>
        <v>12.89</v>
      </c>
      <c r="M41" s="6"/>
      <c r="N41" s="6">
        <v>11</v>
      </c>
      <c r="O41" s="6">
        <v>2</v>
      </c>
      <c r="P41" s="6">
        <v>5</v>
      </c>
      <c r="Q41" s="9">
        <f t="shared" si="2"/>
        <v>11.46</v>
      </c>
      <c r="R41" s="6"/>
      <c r="S41" s="9">
        <f>ROUND((4/10)*L41+(6/10)*Q41,2)</f>
        <v>12.03</v>
      </c>
      <c r="T41" s="6"/>
      <c r="U41" s="6"/>
      <c r="V41" s="6"/>
      <c r="W41" s="6"/>
      <c r="X41" s="6"/>
      <c r="Y41" s="6"/>
      <c r="Z41" s="6"/>
      <c r="AA41" s="6"/>
      <c r="AB41" s="6"/>
    </row>
    <row r="42" spans="1:28" x14ac:dyDescent="0.3">
      <c r="A42" s="2">
        <v>63964</v>
      </c>
      <c r="B42" s="7">
        <v>2</v>
      </c>
      <c r="C42" s="4"/>
      <c r="D42" s="6"/>
      <c r="E42" s="6"/>
      <c r="F42" s="6"/>
      <c r="G42" s="9"/>
      <c r="H42" s="6"/>
      <c r="I42" s="6">
        <v>12</v>
      </c>
      <c r="J42" s="6">
        <v>0</v>
      </c>
      <c r="K42" s="6">
        <v>10</v>
      </c>
      <c r="L42" s="9">
        <f t="shared" si="0"/>
        <v>20</v>
      </c>
      <c r="M42" s="6"/>
      <c r="N42" s="6">
        <v>15</v>
      </c>
      <c r="O42" s="6">
        <v>1</v>
      </c>
      <c r="P42" s="6">
        <v>10</v>
      </c>
      <c r="Q42" s="9">
        <f t="shared" si="2"/>
        <v>19.170000000000002</v>
      </c>
      <c r="R42" s="6"/>
      <c r="S42" s="9">
        <f>ROUND((4/10)*L42+(6/10)*Q42,2)</f>
        <v>19.5</v>
      </c>
      <c r="T42" s="6"/>
      <c r="U42" s="6"/>
      <c r="V42" s="6"/>
      <c r="W42" s="6"/>
      <c r="X42" s="6"/>
      <c r="Y42" s="6"/>
      <c r="Z42" s="6"/>
      <c r="AA42" s="6"/>
      <c r="AB42" s="6"/>
    </row>
    <row r="43" spans="1:28" x14ac:dyDescent="0.3">
      <c r="A43" s="2">
        <v>63970</v>
      </c>
      <c r="B43" s="7">
        <v>2</v>
      </c>
      <c r="C43" s="4"/>
      <c r="D43" s="6"/>
      <c r="E43" s="6"/>
      <c r="F43" s="6"/>
      <c r="G43" s="9"/>
      <c r="H43" s="6"/>
      <c r="I43" s="6">
        <v>12</v>
      </c>
      <c r="J43" s="6">
        <v>0</v>
      </c>
      <c r="K43" s="6">
        <v>9.5</v>
      </c>
      <c r="L43" s="9">
        <f t="shared" si="0"/>
        <v>19.5</v>
      </c>
      <c r="M43" s="6"/>
      <c r="N43" s="6">
        <v>14</v>
      </c>
      <c r="O43" s="6">
        <v>2</v>
      </c>
      <c r="P43" s="6">
        <v>8</v>
      </c>
      <c r="Q43" s="9">
        <f t="shared" si="2"/>
        <v>16.329999999999998</v>
      </c>
      <c r="R43" s="6"/>
      <c r="S43" s="9">
        <f>ROUND((4/10)*L43+(6/10)*Q43,2)</f>
        <v>17.600000000000001</v>
      </c>
      <c r="T43" s="6"/>
      <c r="U43" s="6"/>
      <c r="V43" s="6"/>
      <c r="W43" s="6"/>
      <c r="X43" s="6"/>
      <c r="Y43" s="6"/>
      <c r="Z43" s="6"/>
      <c r="AA43" s="6"/>
      <c r="AB43" s="6"/>
    </row>
    <row r="44" spans="1:28" x14ac:dyDescent="0.3">
      <c r="A44" s="2">
        <v>63941</v>
      </c>
      <c r="B44" s="7">
        <v>2</v>
      </c>
      <c r="C44" s="4"/>
      <c r="D44" s="6"/>
      <c r="E44" s="6"/>
      <c r="F44" s="6"/>
      <c r="G44" s="9"/>
      <c r="H44" s="6"/>
      <c r="I44" s="6">
        <v>10</v>
      </c>
      <c r="J44" s="6">
        <v>2</v>
      </c>
      <c r="K44" s="6">
        <v>9</v>
      </c>
      <c r="L44" s="9">
        <f t="shared" si="0"/>
        <v>16.78</v>
      </c>
      <c r="M44" s="6"/>
      <c r="N44" s="6">
        <v>15</v>
      </c>
      <c r="O44" s="6">
        <v>1</v>
      </c>
      <c r="P44" s="6">
        <v>10</v>
      </c>
      <c r="Q44" s="9">
        <f t="shared" si="2"/>
        <v>19.170000000000002</v>
      </c>
      <c r="R44" s="6"/>
      <c r="S44" s="9">
        <f>ROUND(Q44,2)</f>
        <v>19.170000000000002</v>
      </c>
      <c r="T44" s="6"/>
      <c r="U44" s="6"/>
      <c r="V44" s="6"/>
      <c r="W44" s="6"/>
      <c r="X44" s="6"/>
      <c r="Y44" s="6"/>
      <c r="Z44" s="6"/>
      <c r="AA44" s="6"/>
      <c r="AB44" s="6"/>
    </row>
    <row r="45" spans="1:28" x14ac:dyDescent="0.3">
      <c r="A45" s="2">
        <v>63952</v>
      </c>
      <c r="B45" s="7">
        <v>1</v>
      </c>
      <c r="C45" s="4"/>
      <c r="D45" s="6">
        <v>7</v>
      </c>
      <c r="E45" s="6">
        <v>5</v>
      </c>
      <c r="F45" s="6">
        <v>7.5</v>
      </c>
      <c r="G45" s="9">
        <f t="shared" si="4"/>
        <v>11.94</v>
      </c>
      <c r="H45" s="6"/>
      <c r="I45" s="6">
        <v>11</v>
      </c>
      <c r="J45" s="6">
        <v>1</v>
      </c>
      <c r="K45" s="6">
        <v>8.5</v>
      </c>
      <c r="L45" s="9">
        <f t="shared" si="0"/>
        <v>17.39</v>
      </c>
      <c r="M45" s="6"/>
      <c r="N45" s="6"/>
      <c r="O45" s="6"/>
      <c r="P45" s="6"/>
      <c r="Q45" s="9"/>
      <c r="R45" s="6"/>
      <c r="S45" s="9">
        <f t="shared" si="1"/>
        <v>14.67</v>
      </c>
      <c r="T45" s="6"/>
      <c r="U45" s="6"/>
      <c r="V45" s="6"/>
      <c r="W45" s="6"/>
      <c r="X45" s="6"/>
      <c r="Y45" s="6"/>
      <c r="Z45" s="6"/>
      <c r="AA45" s="6"/>
      <c r="AB45" s="6"/>
    </row>
    <row r="46" spans="1:28" x14ac:dyDescent="0.3">
      <c r="A46" s="2">
        <v>63961</v>
      </c>
      <c r="B46" s="7">
        <v>2</v>
      </c>
      <c r="D46" s="6"/>
      <c r="E46" s="6"/>
      <c r="F46" s="6"/>
      <c r="G46" s="9"/>
      <c r="H46" s="6"/>
      <c r="I46" s="6">
        <v>9</v>
      </c>
      <c r="J46" s="6">
        <v>2</v>
      </c>
      <c r="K46" s="6">
        <v>5</v>
      </c>
      <c r="L46" s="9">
        <f t="shared" si="0"/>
        <v>11.94</v>
      </c>
      <c r="M46" s="6"/>
      <c r="N46" s="6">
        <v>13</v>
      </c>
      <c r="O46" s="6">
        <v>2</v>
      </c>
      <c r="P46" s="6">
        <v>7.5</v>
      </c>
      <c r="Q46" s="9">
        <f t="shared" si="2"/>
        <v>15.21</v>
      </c>
      <c r="R46" s="6"/>
      <c r="S46" s="9">
        <f>ROUND(Q46,2)</f>
        <v>15.21</v>
      </c>
      <c r="T46" s="6"/>
      <c r="U46" s="6"/>
      <c r="V46" s="6"/>
      <c r="W46" s="6"/>
      <c r="X46" s="6"/>
      <c r="Y46" s="6"/>
      <c r="Z46" s="6"/>
      <c r="AA46" s="6"/>
      <c r="AB46" s="6"/>
    </row>
  </sheetData>
  <mergeCells count="4">
    <mergeCell ref="D1:G1"/>
    <mergeCell ref="I1:L1"/>
    <mergeCell ref="N1:Q1"/>
    <mergeCell ref="U1:X1"/>
  </mergeCells>
  <pageMargins left="0.7" right="0.7" top="0.75" bottom="0.75" header="0.3" footer="0.3"/>
  <ignoredErrors>
    <ignoredError sqref="S17 S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Matthijs Oosterveen</cp:lastModifiedBy>
  <dcterms:created xsi:type="dcterms:W3CDTF">2026-02-03T11:13:22Z</dcterms:created>
  <dcterms:modified xsi:type="dcterms:W3CDTF">2026-06-01T21:08:35Z</dcterms:modified>
</cp:coreProperties>
</file>